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3-ncain-admin\Downloads\"/>
    </mc:Choice>
  </mc:AlternateContent>
  <bookViews>
    <workbookView xWindow="0" yWindow="0" windowWidth="28365" windowHeight="14700"/>
  </bookViews>
  <sheets>
    <sheet name="Sheet1" sheetId="1" r:id="rId1"/>
  </sheets>
  <definedNames>
    <definedName name="upup">Sheet1!$B$1:$B$1</definedName>
  </definedNames>
  <calcPr calcId="162913"/>
</workbook>
</file>

<file path=xl/calcChain.xml><?xml version="1.0" encoding="utf-8"?>
<calcChain xmlns="http://schemas.openxmlformats.org/spreadsheetml/2006/main">
  <c r="U25" i="1" l="1"/>
  <c r="V25" i="1"/>
  <c r="W25" i="1"/>
  <c r="X25" i="1"/>
  <c r="Y25" i="1"/>
  <c r="U12" i="1"/>
  <c r="V12" i="1"/>
  <c r="W12" i="1"/>
  <c r="X12" i="1"/>
  <c r="Y12" i="1"/>
  <c r="U37" i="1"/>
  <c r="V37" i="1"/>
  <c r="W37" i="1"/>
  <c r="X37" i="1"/>
  <c r="U38" i="1"/>
  <c r="V38" i="1"/>
  <c r="W38" i="1"/>
  <c r="X38" i="1"/>
  <c r="U39" i="1"/>
  <c r="V39" i="1"/>
  <c r="W39" i="1"/>
  <c r="X39" i="1"/>
  <c r="U40" i="1"/>
  <c r="V40" i="1"/>
  <c r="W40" i="1"/>
  <c r="X40" i="1"/>
  <c r="U41" i="1"/>
  <c r="V41" i="1"/>
  <c r="W41" i="1"/>
  <c r="X41" i="1"/>
  <c r="U42" i="1"/>
  <c r="V42" i="1"/>
  <c r="W42" i="1"/>
  <c r="X42" i="1"/>
  <c r="V43" i="1"/>
  <c r="W43" i="1"/>
  <c r="X43" i="1"/>
  <c r="U44" i="1"/>
  <c r="V44" i="1"/>
  <c r="W44" i="1"/>
  <c r="X44" i="1"/>
  <c r="U45" i="1"/>
  <c r="V45" i="1"/>
  <c r="W45" i="1"/>
  <c r="X45" i="1"/>
  <c r="U46" i="1"/>
  <c r="V46" i="1"/>
  <c r="W46" i="1"/>
  <c r="X46" i="1"/>
  <c r="U47" i="1"/>
  <c r="V47" i="1"/>
  <c r="W47" i="1"/>
  <c r="X47" i="1"/>
  <c r="U48" i="1"/>
  <c r="V48" i="1"/>
  <c r="W48" i="1"/>
  <c r="X48" i="1"/>
  <c r="U49" i="1"/>
  <c r="V49" i="1"/>
  <c r="W49" i="1"/>
  <c r="X49" i="1"/>
  <c r="U50" i="1"/>
  <c r="V50" i="1"/>
  <c r="W50" i="1"/>
  <c r="X50" i="1"/>
  <c r="U51" i="1"/>
  <c r="V51" i="1"/>
  <c r="W51" i="1"/>
  <c r="X51" i="1"/>
  <c r="U52" i="1"/>
  <c r="V52" i="1"/>
  <c r="W52" i="1"/>
  <c r="X52" i="1"/>
  <c r="U53" i="1"/>
  <c r="V53" i="1"/>
  <c r="W53" i="1"/>
  <c r="X53" i="1"/>
  <c r="U54" i="1"/>
  <c r="V54" i="1"/>
  <c r="W54" i="1"/>
  <c r="X54" i="1"/>
  <c r="U55" i="1"/>
  <c r="V55" i="1"/>
  <c r="W55" i="1"/>
  <c r="X55" i="1"/>
  <c r="U57" i="1"/>
  <c r="V57" i="1"/>
  <c r="W57" i="1"/>
  <c r="X57" i="1"/>
  <c r="U59" i="1"/>
  <c r="V59" i="1"/>
  <c r="W59" i="1"/>
  <c r="X59" i="1"/>
  <c r="U60" i="1"/>
  <c r="V60" i="1"/>
  <c r="W60" i="1"/>
  <c r="X60" i="1"/>
  <c r="X61" i="1"/>
  <c r="U62" i="1"/>
  <c r="V62" i="1"/>
  <c r="W62" i="1"/>
  <c r="X62" i="1"/>
  <c r="T50" i="1"/>
  <c r="T48" i="1"/>
  <c r="T47" i="1"/>
  <c r="T46" i="1"/>
  <c r="T45" i="1"/>
  <c r="T25" i="1"/>
  <c r="T59" i="1" s="1"/>
  <c r="T16" i="1"/>
  <c r="T62" i="1" s="1"/>
  <c r="T12" i="1"/>
  <c r="T3" i="1"/>
  <c r="T44" i="1" s="1"/>
  <c r="T49" i="1" l="1"/>
  <c r="T51" i="1"/>
  <c r="T52" i="1"/>
  <c r="T37" i="1"/>
  <c r="T54" i="1"/>
  <c r="T55" i="1"/>
  <c r="T40" i="1"/>
  <c r="T41" i="1"/>
  <c r="T61" i="1"/>
  <c r="T53" i="1"/>
  <c r="T38" i="1"/>
  <c r="T39" i="1"/>
  <c r="T57" i="1"/>
  <c r="T42" i="1"/>
  <c r="T60" i="1"/>
  <c r="T43" i="1"/>
  <c r="S62" i="1"/>
  <c r="S61" i="1"/>
  <c r="S60" i="1"/>
  <c r="S59" i="1"/>
  <c r="S57" i="1"/>
  <c r="S55" i="1"/>
  <c r="S54" i="1"/>
  <c r="S53" i="1"/>
  <c r="S52" i="1"/>
  <c r="S51" i="1"/>
  <c r="S50" i="1"/>
  <c r="S49" i="1"/>
  <c r="S48" i="1"/>
  <c r="S47" i="1"/>
  <c r="S46" i="1"/>
  <c r="S45" i="1"/>
  <c r="S44" i="1"/>
  <c r="S43" i="1"/>
  <c r="S42" i="1"/>
  <c r="S41" i="1"/>
  <c r="S40" i="1"/>
  <c r="S39" i="1"/>
  <c r="S38" i="1"/>
  <c r="S37" i="1"/>
  <c r="Y50" i="1" l="1"/>
  <c r="R50" i="1"/>
  <c r="Q50" i="1"/>
  <c r="P50" i="1"/>
  <c r="O50" i="1"/>
  <c r="N50" i="1"/>
  <c r="M50" i="1"/>
  <c r="L50" i="1"/>
  <c r="K50" i="1"/>
  <c r="J50" i="1"/>
  <c r="I50" i="1"/>
  <c r="H50" i="1"/>
  <c r="G50" i="1"/>
  <c r="F50" i="1"/>
  <c r="E50" i="1"/>
  <c r="D50" i="1"/>
  <c r="C50" i="1"/>
  <c r="B50" i="1"/>
  <c r="Y37" i="1"/>
  <c r="R37" i="1"/>
  <c r="Q37" i="1"/>
  <c r="P37" i="1"/>
  <c r="O37" i="1"/>
  <c r="N37" i="1"/>
  <c r="M37" i="1"/>
  <c r="L37" i="1"/>
  <c r="K37" i="1"/>
  <c r="J37" i="1"/>
  <c r="I37" i="1"/>
  <c r="H37" i="1"/>
  <c r="G37" i="1"/>
  <c r="F37" i="1"/>
  <c r="E37" i="1"/>
  <c r="D37" i="1"/>
  <c r="C37" i="1"/>
  <c r="B37" i="1"/>
  <c r="Y62" i="1" l="1"/>
  <c r="Y60" i="1"/>
  <c r="Y59" i="1"/>
  <c r="Y57" i="1"/>
  <c r="Y55" i="1"/>
  <c r="Y54" i="1"/>
  <c r="Y53" i="1"/>
  <c r="Y52" i="1"/>
  <c r="Y51" i="1"/>
  <c r="Y49" i="1"/>
  <c r="Y48" i="1"/>
  <c r="Y47" i="1"/>
  <c r="Y46" i="1"/>
  <c r="Y45" i="1"/>
  <c r="Y44" i="1"/>
  <c r="Y43" i="1"/>
  <c r="Y42" i="1"/>
  <c r="Y41" i="1"/>
  <c r="Y40" i="1"/>
  <c r="Y39" i="1"/>
  <c r="Y38" i="1"/>
  <c r="R49" i="1" l="1"/>
  <c r="Q49" i="1"/>
  <c r="P49" i="1"/>
  <c r="O49" i="1"/>
  <c r="N49" i="1"/>
  <c r="L49" i="1"/>
  <c r="R48" i="1"/>
  <c r="Q48" i="1"/>
  <c r="P48" i="1"/>
  <c r="O48" i="1"/>
  <c r="N48" i="1"/>
  <c r="L48" i="1"/>
  <c r="K48" i="1"/>
  <c r="R47" i="1"/>
  <c r="Q47" i="1"/>
  <c r="P47" i="1"/>
  <c r="O47" i="1"/>
  <c r="N47" i="1"/>
  <c r="L47" i="1"/>
  <c r="K47" i="1"/>
  <c r="R46" i="1"/>
  <c r="Q46" i="1"/>
  <c r="P46" i="1"/>
  <c r="O46" i="1"/>
  <c r="N46" i="1"/>
  <c r="L46" i="1"/>
  <c r="K46" i="1"/>
  <c r="R45" i="1"/>
  <c r="Q45" i="1"/>
  <c r="P45" i="1"/>
  <c r="O45" i="1"/>
  <c r="N45" i="1"/>
  <c r="L45" i="1"/>
  <c r="K45" i="1"/>
  <c r="R44" i="1"/>
  <c r="Q44" i="1"/>
  <c r="P44" i="1"/>
  <c r="O44" i="1"/>
  <c r="N44" i="1"/>
  <c r="L44" i="1"/>
  <c r="K44" i="1"/>
  <c r="R43" i="1"/>
  <c r="Q43" i="1"/>
  <c r="P43" i="1"/>
  <c r="O43" i="1"/>
  <c r="L43" i="1"/>
  <c r="K43" i="1"/>
  <c r="R42" i="1"/>
  <c r="Q42" i="1"/>
  <c r="P42" i="1"/>
  <c r="O42" i="1"/>
  <c r="N42" i="1"/>
  <c r="L42" i="1"/>
  <c r="K42" i="1"/>
  <c r="R41" i="1"/>
  <c r="Q41" i="1"/>
  <c r="P41" i="1"/>
  <c r="O41" i="1"/>
  <c r="N41" i="1"/>
  <c r="L41" i="1"/>
  <c r="K41" i="1"/>
  <c r="R40" i="1"/>
  <c r="Q40" i="1"/>
  <c r="P40" i="1"/>
  <c r="O40" i="1"/>
  <c r="N40" i="1"/>
  <c r="L40" i="1"/>
  <c r="K40" i="1"/>
  <c r="R39" i="1"/>
  <c r="Q39" i="1"/>
  <c r="P39" i="1"/>
  <c r="O39" i="1"/>
  <c r="N39" i="1"/>
  <c r="L39" i="1"/>
  <c r="K39" i="1"/>
  <c r="R38" i="1"/>
  <c r="Q38" i="1"/>
  <c r="P38" i="1"/>
  <c r="O38" i="1"/>
  <c r="N38" i="1"/>
  <c r="L38" i="1"/>
  <c r="K38" i="1"/>
  <c r="N57" i="1"/>
  <c r="M58" i="1"/>
  <c r="L58" i="1"/>
  <c r="M57" i="1"/>
  <c r="L57" i="1"/>
  <c r="Q58" i="1"/>
  <c r="P58" i="1"/>
  <c r="O58" i="1"/>
  <c r="R57" i="1"/>
  <c r="Q57" i="1"/>
  <c r="P57" i="1"/>
  <c r="O57" i="1"/>
  <c r="R61" i="1"/>
  <c r="R62" i="1"/>
  <c r="Q62" i="1"/>
  <c r="P62" i="1"/>
  <c r="O62" i="1"/>
  <c r="R60" i="1"/>
  <c r="Q60" i="1"/>
  <c r="P60" i="1"/>
  <c r="N62" i="1"/>
  <c r="M62" i="1"/>
  <c r="L62" i="1"/>
  <c r="O61" i="1"/>
  <c r="N61" i="1"/>
  <c r="M61" i="1"/>
  <c r="L61" i="1"/>
  <c r="O60" i="1"/>
  <c r="N60" i="1"/>
  <c r="M60" i="1"/>
  <c r="L60" i="1"/>
  <c r="K62" i="1"/>
  <c r="K61" i="1"/>
  <c r="K60" i="1"/>
  <c r="K59" i="1"/>
  <c r="K58" i="1"/>
  <c r="K57" i="1"/>
  <c r="J62" i="1"/>
  <c r="I62" i="1"/>
  <c r="J61" i="1"/>
  <c r="I61" i="1"/>
  <c r="R59" i="1"/>
  <c r="Q59" i="1"/>
  <c r="P59" i="1"/>
  <c r="O59" i="1"/>
  <c r="N59" i="1"/>
  <c r="M59" i="1"/>
  <c r="L59" i="1"/>
  <c r="J59" i="1"/>
  <c r="I59" i="1"/>
  <c r="I56" i="1"/>
  <c r="R55" i="1"/>
  <c r="Q55" i="1"/>
  <c r="P55" i="1"/>
  <c r="O55" i="1"/>
  <c r="N55" i="1"/>
  <c r="M55" i="1"/>
  <c r="L55" i="1"/>
  <c r="K55" i="1"/>
  <c r="J55" i="1"/>
  <c r="I55" i="1"/>
  <c r="R54" i="1"/>
  <c r="Q54" i="1"/>
  <c r="P54" i="1"/>
  <c r="O54" i="1"/>
  <c r="N54" i="1"/>
  <c r="M54" i="1"/>
  <c r="L54" i="1"/>
  <c r="K54" i="1"/>
  <c r="J54" i="1"/>
  <c r="I54" i="1"/>
  <c r="R53" i="1"/>
  <c r="Q53" i="1"/>
  <c r="P53" i="1"/>
  <c r="O53" i="1"/>
  <c r="N53" i="1"/>
  <c r="M53" i="1"/>
  <c r="L53" i="1"/>
  <c r="K53" i="1"/>
  <c r="J53" i="1"/>
  <c r="I53" i="1"/>
  <c r="R52" i="1"/>
  <c r="Q52" i="1"/>
  <c r="P52" i="1"/>
  <c r="O52" i="1"/>
  <c r="N52" i="1"/>
  <c r="M52" i="1"/>
  <c r="L52" i="1"/>
  <c r="K52" i="1"/>
  <c r="J52" i="1"/>
  <c r="I52" i="1"/>
  <c r="R51" i="1"/>
  <c r="Q51" i="1"/>
  <c r="P51" i="1"/>
  <c r="O51" i="1"/>
  <c r="N51" i="1"/>
  <c r="M51" i="1"/>
  <c r="L51" i="1"/>
  <c r="K51" i="1"/>
  <c r="J51" i="1"/>
  <c r="I51" i="1"/>
  <c r="H49" i="1"/>
  <c r="J48" i="1"/>
  <c r="I48" i="1"/>
  <c r="H48" i="1"/>
  <c r="J46" i="1"/>
  <c r="I46" i="1"/>
  <c r="H46" i="1"/>
  <c r="J43" i="1"/>
  <c r="I43" i="1"/>
  <c r="H43" i="1"/>
  <c r="J42" i="1"/>
  <c r="I42" i="1"/>
  <c r="H42" i="1"/>
  <c r="J41" i="1"/>
  <c r="I41" i="1"/>
  <c r="H41" i="1"/>
  <c r="J40" i="1"/>
  <c r="I40" i="1"/>
  <c r="H40" i="1"/>
  <c r="J39" i="1"/>
  <c r="I39" i="1"/>
  <c r="H39" i="1"/>
  <c r="J38" i="1"/>
  <c r="I38" i="1"/>
  <c r="H38" i="1"/>
  <c r="H62" i="1"/>
  <c r="H59" i="1"/>
  <c r="H55" i="1"/>
  <c r="H54" i="1"/>
  <c r="H53" i="1"/>
  <c r="H52" i="1"/>
  <c r="H51" i="1"/>
  <c r="G62" i="1"/>
  <c r="G59" i="1"/>
  <c r="G55" i="1"/>
  <c r="G54" i="1"/>
  <c r="G53" i="1"/>
  <c r="G52" i="1"/>
  <c r="G51" i="1"/>
  <c r="G49" i="1"/>
  <c r="G48" i="1"/>
  <c r="G46" i="1"/>
  <c r="G43" i="1"/>
  <c r="G42" i="1"/>
  <c r="G41" i="1"/>
  <c r="G40" i="1"/>
  <c r="G39" i="1"/>
  <c r="G38" i="1"/>
  <c r="F62" i="1"/>
  <c r="F59" i="1"/>
  <c r="F55" i="1"/>
  <c r="F54" i="1"/>
  <c r="F53" i="1"/>
  <c r="F52" i="1"/>
  <c r="F51" i="1"/>
  <c r="F48" i="1"/>
  <c r="F46" i="1"/>
  <c r="F43" i="1"/>
  <c r="F42" i="1"/>
  <c r="F41" i="1"/>
  <c r="F40" i="1"/>
  <c r="F39" i="1"/>
  <c r="F38" i="1"/>
  <c r="E62" i="1"/>
  <c r="E59" i="1"/>
  <c r="E55" i="1"/>
  <c r="E54" i="1"/>
  <c r="E53" i="1"/>
  <c r="E52" i="1"/>
  <c r="E51" i="1"/>
  <c r="E48" i="1"/>
  <c r="E46" i="1"/>
  <c r="E43" i="1"/>
  <c r="E42" i="1"/>
  <c r="E41" i="1"/>
  <c r="E40" i="1"/>
  <c r="E39" i="1"/>
  <c r="E38" i="1"/>
  <c r="D62" i="1"/>
  <c r="D59" i="1"/>
  <c r="D55" i="1"/>
  <c r="D54" i="1"/>
  <c r="D53" i="1"/>
  <c r="D52" i="1"/>
  <c r="D51" i="1"/>
  <c r="D48" i="1"/>
  <c r="D46" i="1"/>
  <c r="D43" i="1"/>
  <c r="D42" i="1"/>
  <c r="D41" i="1"/>
  <c r="D40" i="1"/>
  <c r="D39" i="1"/>
  <c r="D38" i="1"/>
  <c r="C62" i="1"/>
  <c r="C59" i="1"/>
  <c r="C55" i="1"/>
  <c r="C54" i="1"/>
  <c r="C53" i="1"/>
  <c r="C52" i="1"/>
  <c r="C51" i="1"/>
  <c r="C48" i="1"/>
  <c r="C46" i="1"/>
  <c r="C43" i="1"/>
  <c r="C42" i="1"/>
  <c r="C41" i="1"/>
  <c r="C40" i="1"/>
  <c r="C39" i="1"/>
  <c r="C38" i="1"/>
  <c r="B62" i="1"/>
  <c r="B59" i="1"/>
  <c r="B55" i="1"/>
  <c r="B54" i="1"/>
  <c r="B53" i="1"/>
  <c r="B52" i="1"/>
  <c r="B51" i="1"/>
  <c r="B48" i="1"/>
  <c r="B46" i="1"/>
  <c r="B43" i="1"/>
  <c r="B42" i="1"/>
  <c r="B41" i="1"/>
  <c r="B40" i="1"/>
  <c r="B39" i="1"/>
  <c r="B38" i="1"/>
  <c r="M3" i="1" l="1"/>
  <c r="M48" i="1" l="1"/>
  <c r="M47" i="1"/>
  <c r="M46" i="1"/>
  <c r="M45" i="1"/>
  <c r="M44" i="1"/>
  <c r="M43" i="1"/>
  <c r="M42" i="1"/>
  <c r="M41" i="1"/>
  <c r="M40" i="1"/>
  <c r="M39" i="1"/>
  <c r="M38" i="1"/>
  <c r="M49" i="1"/>
</calcChain>
</file>

<file path=xl/sharedStrings.xml><?xml version="1.0" encoding="utf-8"?>
<sst xmlns="http://schemas.openxmlformats.org/spreadsheetml/2006/main" count="259" uniqueCount="23">
  <si>
    <t>Male</t>
  </si>
  <si>
    <t>Female</t>
  </si>
  <si>
    <t>Black, Non-Hispanic</t>
  </si>
  <si>
    <t>White, Non-Hispanic</t>
  </si>
  <si>
    <t>Hispanic</t>
  </si>
  <si>
    <t>Non Resident Alien</t>
  </si>
  <si>
    <t>Full-Time Staff</t>
  </si>
  <si>
    <t>Part-Time Staff</t>
  </si>
  <si>
    <t xml:space="preserve">Asian </t>
  </si>
  <si>
    <t>-</t>
  </si>
  <si>
    <t>Two or more races</t>
  </si>
  <si>
    <t>Native American / Alaskan Native</t>
  </si>
  <si>
    <t>Native Hawaiian / Pacific Islander</t>
  </si>
  <si>
    <t>Asian / Native Hawaiian / Pacific Islander</t>
  </si>
  <si>
    <t>CIPE:  Source - IPEDS Human Resources Survey for fall semester as of November 1, each year.</t>
  </si>
  <si>
    <t xml:space="preserve">           In Fall 2010, IPEDS switched methodology for collecting ethnic/race information following new federal guidelines: </t>
  </si>
  <si>
    <t xml:space="preserve">           Native Hawaiian/Pacific Islanders was split out from Asian,"two or more races"  was added, "ethnicity and race unknown" replaces other or undisclosed categories, and Hispanic, regardless of race, takes precedent.</t>
  </si>
  <si>
    <t>Ethnicity and race unknown</t>
  </si>
  <si>
    <t xml:space="preserve">           In 2013, as the new federal health care guidelines became effective, USF contracted with an outside agency for many of its part time staff.</t>
  </si>
  <si>
    <t>Final IPEDs</t>
  </si>
  <si>
    <t>2017  *</t>
  </si>
  <si>
    <t xml:space="preserve">    *    Corrected Values for Full Time and Part Time Staff Submitted to IPEDS
</t>
  </si>
  <si>
    <t>University of San Francisco
Full Time and Part Time Staff by Gender and Diversity                                        Fall Semesters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</si>
</sst>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[$-409]d\-mmm\-yyyy;@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0" tint="-0.499984740745262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theme="9" tint="0.59999389629810485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3" fillId="26" borderId="0" applyNumberFormat="0" applyBorder="0" applyAlignment="0" applyProtection="0"/>
    <xf numFmtId="0" fontId="4" fillId="27" borderId="12" applyNumberFormat="0" applyAlignment="0" applyProtection="0"/>
    <xf numFmtId="0" fontId="5" fillId="28" borderId="13" applyNumberFormat="0" applyAlignment="0" applyProtection="0"/>
    <xf numFmtId="0" fontId="6" fillId="0" borderId="0" applyNumberFormat="0" applyFill="0" applyBorder="0" applyAlignment="0" applyProtection="0"/>
    <xf numFmtId="0" fontId="7" fillId="29" borderId="0" applyNumberFormat="0" applyBorder="0" applyAlignment="0" applyProtection="0"/>
    <xf numFmtId="0" fontId="8" fillId="0" borderId="14" applyNumberFormat="0" applyFill="0" applyAlignment="0" applyProtection="0"/>
    <xf numFmtId="0" fontId="9" fillId="0" borderId="15" applyNumberFormat="0" applyFill="0" applyAlignment="0" applyProtection="0"/>
    <xf numFmtId="0" fontId="10" fillId="0" borderId="16" applyNumberFormat="0" applyFill="0" applyAlignment="0" applyProtection="0"/>
    <xf numFmtId="0" fontId="10" fillId="0" borderId="0" applyNumberFormat="0" applyFill="0" applyBorder="0" applyAlignment="0" applyProtection="0"/>
    <xf numFmtId="0" fontId="11" fillId="30" borderId="12" applyNumberFormat="0" applyAlignment="0" applyProtection="0"/>
    <xf numFmtId="0" fontId="12" fillId="0" borderId="17" applyNumberFormat="0" applyFill="0" applyAlignment="0" applyProtection="0"/>
    <xf numFmtId="0" fontId="13" fillId="31" borderId="0" applyNumberFormat="0" applyBorder="0" applyAlignment="0" applyProtection="0"/>
    <xf numFmtId="0" fontId="1" fillId="32" borderId="18" applyNumberFormat="0" applyFont="0" applyAlignment="0" applyProtection="0"/>
    <xf numFmtId="0" fontId="14" fillId="27" borderId="19" applyNumberFormat="0" applyAlignment="0" applyProtection="0"/>
    <xf numFmtId="0" fontId="15" fillId="0" borderId="0" applyNumberFormat="0" applyFill="0" applyBorder="0" applyAlignment="0" applyProtection="0"/>
    <xf numFmtId="0" fontId="16" fillId="0" borderId="20" applyNumberFormat="0" applyFill="0" applyAlignment="0" applyProtection="0"/>
    <xf numFmtId="0" fontId="17" fillId="0" borderId="0" applyNumberFormat="0" applyFill="0" applyBorder="0" applyAlignment="0" applyProtection="0"/>
  </cellStyleXfs>
  <cellXfs count="54">
    <xf numFmtId="0" fontId="0" fillId="0" borderId="0" xfId="0"/>
    <xf numFmtId="164" fontId="0" fillId="0" borderId="0" xfId="0" applyNumberFormat="1" applyAlignment="1">
      <alignment horizontal="center"/>
    </xf>
    <xf numFmtId="164" fontId="0" fillId="0" borderId="0" xfId="0" applyNumberFormat="1"/>
    <xf numFmtId="0" fontId="0" fillId="0" borderId="0" xfId="0" applyAlignment="1">
      <alignment horizontal="center"/>
    </xf>
    <xf numFmtId="0" fontId="2" fillId="33" borderId="1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1" fontId="0" fillId="0" borderId="3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2" fillId="34" borderId="1" xfId="0" applyFont="1" applyFill="1" applyBorder="1" applyAlignment="1">
      <alignment horizontal="center"/>
    </xf>
    <xf numFmtId="0" fontId="0" fillId="35" borderId="6" xfId="0" applyFill="1" applyBorder="1" applyAlignment="1">
      <alignment horizontal="center"/>
    </xf>
    <xf numFmtId="0" fontId="0" fillId="35" borderId="4" xfId="0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/>
    <xf numFmtId="0" fontId="0" fillId="0" borderId="3" xfId="0" applyBorder="1" applyAlignment="1">
      <alignment horizontal="center"/>
    </xf>
    <xf numFmtId="0" fontId="16" fillId="0" borderId="7" xfId="0" applyFont="1" applyBorder="1"/>
    <xf numFmtId="0" fontId="16" fillId="35" borderId="8" xfId="0" applyFont="1" applyFill="1" applyBorder="1"/>
    <xf numFmtId="0" fontId="16" fillId="0" borderId="9" xfId="0" applyFont="1" applyBorder="1"/>
    <xf numFmtId="0" fontId="18" fillId="34" borderId="0" xfId="0" applyFont="1" applyFill="1"/>
    <xf numFmtId="0" fontId="16" fillId="0" borderId="9" xfId="0" applyFont="1" applyBorder="1"/>
    <xf numFmtId="0" fontId="16" fillId="0" borderId="10" xfId="0" applyFont="1" applyBorder="1"/>
    <xf numFmtId="0" fontId="16" fillId="35" borderId="11" xfId="0" applyFont="1" applyFill="1" applyBorder="1"/>
    <xf numFmtId="0" fontId="0" fillId="0" borderId="3" xfId="0" applyBorder="1" applyAlignment="1">
      <alignment horizontal="center"/>
    </xf>
    <xf numFmtId="0" fontId="16" fillId="0" borderId="9" xfId="0" applyFont="1" applyBorder="1"/>
    <xf numFmtId="0" fontId="16" fillId="0" borderId="9" xfId="0" applyFont="1" applyBorder="1"/>
    <xf numFmtId="0" fontId="0" fillId="0" borderId="0" xfId="0"/>
    <xf numFmtId="0" fontId="19" fillId="0" borderId="0" xfId="0" applyFont="1"/>
    <xf numFmtId="0" fontId="19" fillId="0" borderId="0" xfId="0" applyFont="1" applyBorder="1" applyAlignment="1">
      <alignment horizontal="center"/>
    </xf>
    <xf numFmtId="0" fontId="19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35" borderId="6" xfId="0" applyFill="1" applyBorder="1" applyAlignment="1">
      <alignment horizontal="center"/>
    </xf>
    <xf numFmtId="0" fontId="0" fillId="0" borderId="3" xfId="0" quotePrefix="1" applyBorder="1" applyAlignment="1">
      <alignment horizontal="center"/>
    </xf>
    <xf numFmtId="0" fontId="16" fillId="36" borderId="7" xfId="0" applyFont="1" applyFill="1" applyBorder="1"/>
    <xf numFmtId="165" fontId="19" fillId="0" borderId="0" xfId="0" applyNumberFormat="1" applyFont="1" applyAlignment="1">
      <alignment horizontal="center"/>
    </xf>
    <xf numFmtId="0" fontId="19" fillId="0" borderId="0" xfId="0" applyFont="1" applyFill="1" applyBorder="1"/>
    <xf numFmtId="164" fontId="0" fillId="35" borderId="6" xfId="0" applyNumberFormat="1" applyFill="1" applyBorder="1" applyAlignment="1">
      <alignment horizontal="center"/>
    </xf>
    <xf numFmtId="164" fontId="0" fillId="35" borderId="4" xfId="0" applyNumberFormat="1" applyFill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164" fontId="0" fillId="0" borderId="3" xfId="0" applyNumberFormat="1" applyBorder="1" applyAlignment="1">
      <alignment horizontal="center"/>
    </xf>
    <xf numFmtId="164" fontId="0" fillId="36" borderId="3" xfId="0" applyNumberFormat="1" applyFill="1" applyBorder="1" applyAlignment="1">
      <alignment horizontal="center"/>
    </xf>
    <xf numFmtId="164" fontId="0" fillId="0" borderId="4" xfId="0" applyNumberFormat="1" applyBorder="1" applyAlignment="1">
      <alignment horizontal="center"/>
    </xf>
    <xf numFmtId="164" fontId="0" fillId="0" borderId="5" xfId="0" applyNumberFormat="1" applyBorder="1" applyAlignment="1">
      <alignment horizontal="center"/>
    </xf>
    <xf numFmtId="0" fontId="22" fillId="0" borderId="0" xfId="0" applyFont="1" applyAlignment="1">
      <alignment horizontal="center"/>
    </xf>
    <xf numFmtId="0" fontId="23" fillId="36" borderId="3" xfId="0" applyFont="1" applyFill="1" applyBorder="1" applyAlignment="1">
      <alignment horizontal="center"/>
    </xf>
    <xf numFmtId="1" fontId="2" fillId="34" borderId="1" xfId="0" applyNumberFormat="1" applyFont="1" applyFill="1" applyBorder="1" applyAlignment="1">
      <alignment horizontal="center"/>
    </xf>
    <xf numFmtId="0" fontId="19" fillId="0" borderId="0" xfId="0" applyFont="1" applyFill="1" applyBorder="1" applyAlignment="1"/>
    <xf numFmtId="165" fontId="19" fillId="0" borderId="0" xfId="0" applyNumberFormat="1" applyFont="1"/>
    <xf numFmtId="0" fontId="20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</cellXfs>
  <cellStyles count="4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66675</xdr:rowOff>
    </xdr:from>
    <xdr:to>
      <xdr:col>0</xdr:col>
      <xdr:colOff>2381250</xdr:colOff>
      <xdr:row>0</xdr:row>
      <xdr:rowOff>1323975</xdr:rowOff>
    </xdr:to>
    <xdr:pic>
      <xdr:nvPicPr>
        <xdr:cNvPr id="108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66675"/>
          <a:ext cx="2362200" cy="1257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4"/>
  <sheetViews>
    <sheetView tabSelected="1" zoomScale="80" zoomScaleNormal="80" workbookViewId="0">
      <pane xSplit="1" topLeftCell="B1" activePane="topRight" state="frozen"/>
      <selection pane="topRight" activeCell="Z1" sqref="Z1"/>
    </sheetView>
  </sheetViews>
  <sheetFormatPr defaultRowHeight="15" x14ac:dyDescent="0.25"/>
  <cols>
    <col min="1" max="1" width="37.7109375" customWidth="1"/>
    <col min="2" max="13" width="12.7109375" style="3" customWidth="1"/>
    <col min="14" max="14" width="10.5703125" style="2" customWidth="1"/>
    <col min="15" max="15" width="12.28515625" customWidth="1"/>
    <col min="16" max="17" width="12.28515625" style="30" customWidth="1"/>
    <col min="18" max="18" width="13.5703125" style="30" customWidth="1"/>
    <col min="19" max="24" width="12.85546875" style="30" customWidth="1"/>
    <col min="25" max="25" width="12.85546875" customWidth="1"/>
  </cols>
  <sheetData>
    <row r="1" spans="1:30" ht="105" customHeight="1" x14ac:dyDescent="0.25">
      <c r="C1" s="52" t="s">
        <v>22</v>
      </c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</row>
    <row r="2" spans="1:30" ht="15.75" x14ac:dyDescent="0.25">
      <c r="A2" s="47" t="s">
        <v>19</v>
      </c>
      <c r="B2" s="4">
        <v>2001</v>
      </c>
      <c r="C2" s="4">
        <v>2002</v>
      </c>
      <c r="D2" s="4">
        <v>2003</v>
      </c>
      <c r="E2" s="4">
        <v>2004</v>
      </c>
      <c r="F2" s="4">
        <v>2005</v>
      </c>
      <c r="G2" s="4">
        <v>2006</v>
      </c>
      <c r="H2" s="4">
        <v>2007</v>
      </c>
      <c r="I2" s="4">
        <v>2008</v>
      </c>
      <c r="J2" s="4">
        <v>2009</v>
      </c>
      <c r="K2" s="4">
        <v>2010</v>
      </c>
      <c r="L2" s="4">
        <v>2011</v>
      </c>
      <c r="M2" s="4">
        <v>2012</v>
      </c>
      <c r="N2" s="4">
        <v>2013</v>
      </c>
      <c r="O2" s="4">
        <v>2014</v>
      </c>
      <c r="P2" s="4">
        <v>2015</v>
      </c>
      <c r="Q2" s="4">
        <v>2016</v>
      </c>
      <c r="R2" s="4" t="s">
        <v>20</v>
      </c>
      <c r="S2" s="4">
        <v>2018</v>
      </c>
      <c r="T2" s="4">
        <v>2019</v>
      </c>
      <c r="U2" s="4">
        <v>2020</v>
      </c>
      <c r="V2" s="4">
        <v>2021</v>
      </c>
      <c r="W2" s="4">
        <v>2022</v>
      </c>
      <c r="X2" s="4">
        <v>2023</v>
      </c>
      <c r="Y2" s="4">
        <v>2024</v>
      </c>
    </row>
    <row r="3" spans="1:30" ht="15.75" x14ac:dyDescent="0.25">
      <c r="A3" s="23" t="s">
        <v>6</v>
      </c>
      <c r="B3" s="14">
        <v>625</v>
      </c>
      <c r="C3" s="14">
        <v>647</v>
      </c>
      <c r="D3" s="14">
        <v>677</v>
      </c>
      <c r="E3" s="14">
        <v>697</v>
      </c>
      <c r="F3" s="14">
        <v>703</v>
      </c>
      <c r="G3" s="14">
        <v>713</v>
      </c>
      <c r="H3" s="14">
        <v>729</v>
      </c>
      <c r="I3" s="14">
        <v>771</v>
      </c>
      <c r="J3" s="14">
        <v>772</v>
      </c>
      <c r="K3" s="14">
        <v>765</v>
      </c>
      <c r="L3" s="14">
        <v>816</v>
      </c>
      <c r="M3" s="14">
        <f>1269-430</f>
        <v>839</v>
      </c>
      <c r="N3" s="14">
        <v>890</v>
      </c>
      <c r="O3" s="14">
        <v>979</v>
      </c>
      <c r="P3" s="14">
        <v>972</v>
      </c>
      <c r="Q3" s="14">
        <v>975</v>
      </c>
      <c r="R3" s="14">
        <v>963</v>
      </c>
      <c r="S3" s="14">
        <v>969</v>
      </c>
      <c r="T3" s="14">
        <f>T4+T5</f>
        <v>962</v>
      </c>
      <c r="U3" s="14">
        <v>870</v>
      </c>
      <c r="V3" s="14">
        <v>890</v>
      </c>
      <c r="W3" s="14">
        <v>928</v>
      </c>
      <c r="X3" s="14">
        <v>959</v>
      </c>
      <c r="Y3" s="14">
        <v>922</v>
      </c>
    </row>
    <row r="4" spans="1:30" x14ac:dyDescent="0.25">
      <c r="A4" s="26" t="s">
        <v>0</v>
      </c>
      <c r="B4" s="35">
        <v>272</v>
      </c>
      <c r="C4" s="35">
        <v>286</v>
      </c>
      <c r="D4" s="15">
        <v>300</v>
      </c>
      <c r="E4" s="15">
        <v>300</v>
      </c>
      <c r="F4" s="15">
        <v>299</v>
      </c>
      <c r="G4" s="15">
        <v>310</v>
      </c>
      <c r="H4" s="15">
        <v>327</v>
      </c>
      <c r="I4" s="15">
        <v>340</v>
      </c>
      <c r="J4" s="15">
        <v>337</v>
      </c>
      <c r="K4" s="15">
        <v>329</v>
      </c>
      <c r="L4" s="35">
        <v>338</v>
      </c>
      <c r="M4" s="35">
        <v>348</v>
      </c>
      <c r="N4" s="35">
        <v>358</v>
      </c>
      <c r="O4" s="35">
        <v>389</v>
      </c>
      <c r="P4" s="35">
        <v>380</v>
      </c>
      <c r="Q4" s="35">
        <v>379</v>
      </c>
      <c r="R4" s="35">
        <v>384</v>
      </c>
      <c r="S4" s="35">
        <v>398</v>
      </c>
      <c r="T4" s="35">
        <v>396</v>
      </c>
      <c r="U4" s="35">
        <v>346</v>
      </c>
      <c r="V4" s="35">
        <v>353</v>
      </c>
      <c r="W4" s="35">
        <v>382</v>
      </c>
      <c r="X4" s="35">
        <v>389</v>
      </c>
      <c r="Y4" s="35">
        <v>371</v>
      </c>
    </row>
    <row r="5" spans="1:30" ht="15.75" thickBot="1" x14ac:dyDescent="0.3">
      <c r="A5" s="21" t="s">
        <v>1</v>
      </c>
      <c r="B5" s="16">
        <v>353</v>
      </c>
      <c r="C5" s="16">
        <v>361</v>
      </c>
      <c r="D5" s="16">
        <v>377</v>
      </c>
      <c r="E5" s="16">
        <v>397</v>
      </c>
      <c r="F5" s="16">
        <v>404</v>
      </c>
      <c r="G5" s="16">
        <v>403</v>
      </c>
      <c r="H5" s="16">
        <v>402</v>
      </c>
      <c r="I5" s="16">
        <v>431</v>
      </c>
      <c r="J5" s="16">
        <v>435</v>
      </c>
      <c r="K5" s="16">
        <v>436</v>
      </c>
      <c r="L5" s="16">
        <v>478</v>
      </c>
      <c r="M5" s="16">
        <v>491</v>
      </c>
      <c r="N5" s="16">
        <v>532</v>
      </c>
      <c r="O5" s="16">
        <v>590</v>
      </c>
      <c r="P5" s="16">
        <v>592</v>
      </c>
      <c r="Q5" s="16">
        <v>596</v>
      </c>
      <c r="R5" s="16">
        <v>579</v>
      </c>
      <c r="S5" s="16">
        <v>571</v>
      </c>
      <c r="T5" s="16">
        <v>566</v>
      </c>
      <c r="U5" s="16">
        <v>524</v>
      </c>
      <c r="V5" s="16">
        <v>537</v>
      </c>
      <c r="W5" s="16">
        <v>546</v>
      </c>
      <c r="X5" s="16">
        <v>570</v>
      </c>
      <c r="Y5" s="16">
        <v>551</v>
      </c>
    </row>
    <row r="6" spans="1:30" x14ac:dyDescent="0.25">
      <c r="A6" s="25" t="s">
        <v>3</v>
      </c>
      <c r="B6" s="34">
        <v>409</v>
      </c>
      <c r="C6" s="34">
        <v>433</v>
      </c>
      <c r="D6" s="5">
        <v>464</v>
      </c>
      <c r="E6" s="5">
        <v>444</v>
      </c>
      <c r="F6" s="5">
        <v>447</v>
      </c>
      <c r="G6" s="5">
        <v>444</v>
      </c>
      <c r="H6" s="5">
        <v>450</v>
      </c>
      <c r="I6" s="5">
        <v>455</v>
      </c>
      <c r="J6" s="5">
        <v>461</v>
      </c>
      <c r="K6" s="5">
        <v>436</v>
      </c>
      <c r="L6" s="34">
        <v>432</v>
      </c>
      <c r="M6" s="34">
        <v>441</v>
      </c>
      <c r="N6" s="34">
        <v>468</v>
      </c>
      <c r="O6" s="34">
        <v>484</v>
      </c>
      <c r="P6" s="34">
        <v>474</v>
      </c>
      <c r="Q6" s="34">
        <v>449</v>
      </c>
      <c r="R6" s="34">
        <v>432</v>
      </c>
      <c r="S6" s="34">
        <v>410</v>
      </c>
      <c r="T6" s="34">
        <v>415</v>
      </c>
      <c r="U6" s="34">
        <v>364</v>
      </c>
      <c r="V6" s="34">
        <v>365</v>
      </c>
      <c r="W6" s="34">
        <v>377</v>
      </c>
      <c r="X6" s="34">
        <v>392</v>
      </c>
      <c r="Y6" s="34">
        <v>390</v>
      </c>
    </row>
    <row r="7" spans="1:30" x14ac:dyDescent="0.25">
      <c r="A7" s="20" t="s">
        <v>2</v>
      </c>
      <c r="B7" s="19">
        <v>43</v>
      </c>
      <c r="C7" s="19">
        <v>42</v>
      </c>
      <c r="D7" s="19">
        <v>41</v>
      </c>
      <c r="E7" s="6">
        <v>44</v>
      </c>
      <c r="F7" s="6">
        <v>45</v>
      </c>
      <c r="G7" s="6">
        <v>49</v>
      </c>
      <c r="H7" s="6">
        <v>53</v>
      </c>
      <c r="I7" s="6">
        <v>48</v>
      </c>
      <c r="J7" s="6">
        <v>47</v>
      </c>
      <c r="K7" s="6">
        <v>47</v>
      </c>
      <c r="L7" s="19">
        <v>46</v>
      </c>
      <c r="M7" s="19">
        <v>46</v>
      </c>
      <c r="N7" s="19">
        <v>49</v>
      </c>
      <c r="O7" s="27">
        <v>49</v>
      </c>
      <c r="P7" s="27">
        <v>62</v>
      </c>
      <c r="Q7" s="27">
        <v>73</v>
      </c>
      <c r="R7" s="27">
        <v>69</v>
      </c>
      <c r="S7" s="27">
        <v>68</v>
      </c>
      <c r="T7" s="27">
        <v>64</v>
      </c>
      <c r="U7" s="27">
        <v>60</v>
      </c>
      <c r="V7" s="27">
        <v>66</v>
      </c>
      <c r="W7" s="27">
        <v>71</v>
      </c>
      <c r="X7" s="27">
        <v>73</v>
      </c>
      <c r="Y7" s="27">
        <v>65</v>
      </c>
      <c r="AA7" s="30"/>
    </row>
    <row r="8" spans="1:30" x14ac:dyDescent="0.25">
      <c r="A8" s="20" t="s">
        <v>4</v>
      </c>
      <c r="B8" s="19">
        <v>44</v>
      </c>
      <c r="C8" s="19">
        <v>44</v>
      </c>
      <c r="D8" s="6">
        <v>44</v>
      </c>
      <c r="E8" s="6">
        <v>53</v>
      </c>
      <c r="F8" s="6">
        <v>57</v>
      </c>
      <c r="G8" s="6">
        <v>53</v>
      </c>
      <c r="H8" s="6">
        <v>59</v>
      </c>
      <c r="I8" s="19">
        <v>79</v>
      </c>
      <c r="J8" s="19">
        <v>80</v>
      </c>
      <c r="K8" s="6">
        <v>77</v>
      </c>
      <c r="L8" s="6">
        <v>83</v>
      </c>
      <c r="M8" s="6">
        <v>92</v>
      </c>
      <c r="N8" s="6">
        <v>104</v>
      </c>
      <c r="O8" s="27">
        <v>129</v>
      </c>
      <c r="P8" s="27">
        <v>141</v>
      </c>
      <c r="Q8" s="27">
        <v>138</v>
      </c>
      <c r="R8" s="27">
        <v>142</v>
      </c>
      <c r="S8" s="27">
        <v>157</v>
      </c>
      <c r="T8" s="27">
        <v>162</v>
      </c>
      <c r="U8" s="27">
        <v>141</v>
      </c>
      <c r="V8" s="27">
        <v>165</v>
      </c>
      <c r="W8" s="27">
        <v>173</v>
      </c>
      <c r="X8" s="27">
        <v>182</v>
      </c>
      <c r="Y8" s="27">
        <v>172</v>
      </c>
      <c r="AA8" s="30"/>
    </row>
    <row r="9" spans="1:30" x14ac:dyDescent="0.25">
      <c r="A9" s="28" t="s">
        <v>11</v>
      </c>
      <c r="B9" s="19">
        <v>1</v>
      </c>
      <c r="C9" s="19">
        <v>1</v>
      </c>
      <c r="D9" s="19">
        <v>1</v>
      </c>
      <c r="E9" s="6">
        <v>2</v>
      </c>
      <c r="F9" s="6">
        <v>2</v>
      </c>
      <c r="G9" s="6">
        <v>2</v>
      </c>
      <c r="H9" s="6">
        <v>2</v>
      </c>
      <c r="I9" s="6">
        <v>8</v>
      </c>
      <c r="J9" s="6">
        <v>12</v>
      </c>
      <c r="K9" s="19">
        <v>7</v>
      </c>
      <c r="L9" s="19">
        <v>4</v>
      </c>
      <c r="M9" s="8">
        <v>2</v>
      </c>
      <c r="N9" s="19" t="s">
        <v>9</v>
      </c>
      <c r="O9" s="27">
        <v>2</v>
      </c>
      <c r="P9" s="27">
        <v>2</v>
      </c>
      <c r="Q9" s="27">
        <v>4</v>
      </c>
      <c r="R9" s="27">
        <v>5</v>
      </c>
      <c r="S9" s="27">
        <v>2</v>
      </c>
      <c r="T9" s="27">
        <v>1</v>
      </c>
      <c r="U9" s="27" t="s">
        <v>9</v>
      </c>
      <c r="V9" s="27">
        <v>1</v>
      </c>
      <c r="W9" s="27">
        <v>1</v>
      </c>
      <c r="X9" s="27">
        <v>1</v>
      </c>
      <c r="Y9" s="27">
        <v>1</v>
      </c>
      <c r="AA9" s="30"/>
    </row>
    <row r="10" spans="1:30" x14ac:dyDescent="0.25">
      <c r="A10" s="22" t="s">
        <v>8</v>
      </c>
      <c r="B10" s="27" t="s">
        <v>9</v>
      </c>
      <c r="C10" s="27" t="s">
        <v>9</v>
      </c>
      <c r="D10" s="27" t="s">
        <v>9</v>
      </c>
      <c r="E10" s="27" t="s">
        <v>9</v>
      </c>
      <c r="F10" s="27" t="s">
        <v>9</v>
      </c>
      <c r="G10" s="27"/>
      <c r="H10" s="27" t="s">
        <v>9</v>
      </c>
      <c r="I10" s="27" t="s">
        <v>9</v>
      </c>
      <c r="J10" s="27" t="s">
        <v>9</v>
      </c>
      <c r="K10" s="19">
        <v>158</v>
      </c>
      <c r="L10" s="19">
        <v>156</v>
      </c>
      <c r="M10" s="19">
        <v>154</v>
      </c>
      <c r="N10" s="19">
        <v>154</v>
      </c>
      <c r="O10" s="27">
        <v>175</v>
      </c>
      <c r="P10" s="27">
        <v>178</v>
      </c>
      <c r="Q10" s="27">
        <v>166</v>
      </c>
      <c r="R10" s="27">
        <v>192</v>
      </c>
      <c r="S10" s="27">
        <v>187</v>
      </c>
      <c r="T10" s="27">
        <v>192</v>
      </c>
      <c r="U10" s="27">
        <v>182</v>
      </c>
      <c r="V10" s="27">
        <v>177</v>
      </c>
      <c r="W10" s="27">
        <v>183</v>
      </c>
      <c r="X10" s="27">
        <v>191</v>
      </c>
      <c r="Y10" s="27">
        <v>188</v>
      </c>
      <c r="AA10" s="30"/>
    </row>
    <row r="11" spans="1:30" s="13" customFormat="1" x14ac:dyDescent="0.25">
      <c r="A11" s="22" t="s">
        <v>12</v>
      </c>
      <c r="B11" s="27" t="s">
        <v>9</v>
      </c>
      <c r="C11" s="27" t="s">
        <v>9</v>
      </c>
      <c r="D11" s="27" t="s">
        <v>9</v>
      </c>
      <c r="E11" s="27" t="s">
        <v>9</v>
      </c>
      <c r="F11" s="27" t="s">
        <v>9</v>
      </c>
      <c r="G11" s="27"/>
      <c r="H11" s="27" t="s">
        <v>9</v>
      </c>
      <c r="I11" s="27" t="s">
        <v>9</v>
      </c>
      <c r="J11" s="27" t="s">
        <v>9</v>
      </c>
      <c r="K11" s="17">
        <v>6</v>
      </c>
      <c r="L11" s="19">
        <v>4</v>
      </c>
      <c r="M11" s="19">
        <v>2</v>
      </c>
      <c r="N11" s="19">
        <v>3</v>
      </c>
      <c r="O11" s="27">
        <v>5</v>
      </c>
      <c r="P11" s="27">
        <v>4</v>
      </c>
      <c r="Q11" s="27">
        <v>6</v>
      </c>
      <c r="R11" s="27">
        <v>6</v>
      </c>
      <c r="S11" s="27">
        <v>7</v>
      </c>
      <c r="T11" s="27">
        <v>10</v>
      </c>
      <c r="U11" s="27">
        <v>10</v>
      </c>
      <c r="V11" s="27">
        <v>11</v>
      </c>
      <c r="W11" s="27">
        <v>10</v>
      </c>
      <c r="X11" s="27">
        <v>9</v>
      </c>
      <c r="Y11" s="27">
        <v>6</v>
      </c>
      <c r="AA11" s="30"/>
    </row>
    <row r="12" spans="1:30" s="18" customFormat="1" x14ac:dyDescent="0.25">
      <c r="A12" s="37" t="s">
        <v>13</v>
      </c>
      <c r="B12" s="48">
        <v>124</v>
      </c>
      <c r="C12" s="48">
        <v>127</v>
      </c>
      <c r="D12" s="48">
        <v>118</v>
      </c>
      <c r="E12" s="48">
        <v>145</v>
      </c>
      <c r="F12" s="48">
        <v>143</v>
      </c>
      <c r="G12" s="48">
        <v>150</v>
      </c>
      <c r="H12" s="48">
        <v>153</v>
      </c>
      <c r="I12" s="48">
        <v>171</v>
      </c>
      <c r="J12" s="48">
        <v>162</v>
      </c>
      <c r="K12" s="48">
        <v>164</v>
      </c>
      <c r="L12" s="48">
        <v>160</v>
      </c>
      <c r="M12" s="48">
        <v>156</v>
      </c>
      <c r="N12" s="48">
        <v>157</v>
      </c>
      <c r="O12" s="48">
        <v>180</v>
      </c>
      <c r="P12" s="48">
        <v>182</v>
      </c>
      <c r="Q12" s="48">
        <v>172</v>
      </c>
      <c r="R12" s="48">
        <v>200</v>
      </c>
      <c r="S12" s="48">
        <v>194</v>
      </c>
      <c r="T12" s="48">
        <f>T11+T10</f>
        <v>202</v>
      </c>
      <c r="U12" s="48">
        <f t="shared" ref="U12:Y12" si="0">U11+U10</f>
        <v>192</v>
      </c>
      <c r="V12" s="48">
        <f t="shared" si="0"/>
        <v>188</v>
      </c>
      <c r="W12" s="48">
        <f t="shared" si="0"/>
        <v>193</v>
      </c>
      <c r="X12" s="48">
        <f t="shared" si="0"/>
        <v>200</v>
      </c>
      <c r="Y12" s="48">
        <f t="shared" si="0"/>
        <v>194</v>
      </c>
      <c r="AA12" s="30"/>
    </row>
    <row r="13" spans="1:30" x14ac:dyDescent="0.25">
      <c r="A13" s="24" t="s">
        <v>10</v>
      </c>
      <c r="B13" s="27" t="s">
        <v>9</v>
      </c>
      <c r="C13" s="27" t="s">
        <v>9</v>
      </c>
      <c r="D13" s="27" t="s">
        <v>9</v>
      </c>
      <c r="E13" s="27" t="s">
        <v>9</v>
      </c>
      <c r="F13" s="27" t="s">
        <v>9</v>
      </c>
      <c r="G13" s="27" t="s">
        <v>9</v>
      </c>
      <c r="H13" s="27" t="s">
        <v>9</v>
      </c>
      <c r="I13" s="27" t="s">
        <v>9</v>
      </c>
      <c r="J13" s="27" t="s">
        <v>9</v>
      </c>
      <c r="K13" s="19">
        <v>18</v>
      </c>
      <c r="L13" s="19">
        <v>32</v>
      </c>
      <c r="M13" s="19">
        <v>36</v>
      </c>
      <c r="N13" s="19">
        <v>32</v>
      </c>
      <c r="O13" s="27">
        <v>33</v>
      </c>
      <c r="P13" s="27">
        <v>34</v>
      </c>
      <c r="Q13" s="27">
        <v>41</v>
      </c>
      <c r="R13" s="27">
        <v>40</v>
      </c>
      <c r="S13" s="27">
        <v>44</v>
      </c>
      <c r="T13" s="27">
        <v>41</v>
      </c>
      <c r="U13" s="27">
        <v>37</v>
      </c>
      <c r="V13" s="27">
        <v>43</v>
      </c>
      <c r="W13" s="27">
        <v>44</v>
      </c>
      <c r="X13" s="27">
        <v>44</v>
      </c>
      <c r="Y13" s="27">
        <v>40</v>
      </c>
      <c r="AA13" s="30"/>
    </row>
    <row r="14" spans="1:30" x14ac:dyDescent="0.25">
      <c r="A14" s="20" t="s">
        <v>5</v>
      </c>
      <c r="B14" s="19">
        <v>4</v>
      </c>
      <c r="C14" s="6"/>
      <c r="D14" s="6">
        <v>9</v>
      </c>
      <c r="E14" s="19">
        <v>9</v>
      </c>
      <c r="F14" s="19">
        <v>9</v>
      </c>
      <c r="G14" s="19">
        <v>11</v>
      </c>
      <c r="H14" s="19">
        <v>11</v>
      </c>
      <c r="I14" s="19">
        <v>10</v>
      </c>
      <c r="J14" s="17">
        <v>10</v>
      </c>
      <c r="K14" s="19">
        <v>16</v>
      </c>
      <c r="L14" s="19">
        <v>13</v>
      </c>
      <c r="M14" s="19">
        <v>11</v>
      </c>
      <c r="N14" s="19">
        <v>32</v>
      </c>
      <c r="O14" s="27">
        <v>6</v>
      </c>
      <c r="P14" s="27">
        <v>10</v>
      </c>
      <c r="Q14" s="27">
        <v>11</v>
      </c>
      <c r="R14" s="27">
        <v>11</v>
      </c>
      <c r="S14" s="27">
        <v>10</v>
      </c>
      <c r="T14" s="27">
        <v>15</v>
      </c>
      <c r="U14" s="27">
        <v>13</v>
      </c>
      <c r="V14" s="27">
        <v>12</v>
      </c>
      <c r="W14" s="27">
        <v>19</v>
      </c>
      <c r="X14" s="27">
        <v>17</v>
      </c>
      <c r="Y14" s="27">
        <v>14</v>
      </c>
      <c r="AA14" s="30"/>
    </row>
    <row r="15" spans="1:30" x14ac:dyDescent="0.25">
      <c r="A15" s="29" t="s">
        <v>17</v>
      </c>
      <c r="B15" s="27" t="s">
        <v>9</v>
      </c>
      <c r="C15" s="27" t="s">
        <v>9</v>
      </c>
      <c r="D15" s="27" t="s">
        <v>9</v>
      </c>
      <c r="E15" s="27" t="s">
        <v>9</v>
      </c>
      <c r="F15" s="27" t="s">
        <v>9</v>
      </c>
      <c r="G15" s="27">
        <v>4</v>
      </c>
      <c r="H15" s="19">
        <v>1</v>
      </c>
      <c r="I15" s="19" t="s">
        <v>9</v>
      </c>
      <c r="J15" s="27" t="s">
        <v>9</v>
      </c>
      <c r="K15" s="9" t="s">
        <v>9</v>
      </c>
      <c r="L15" s="9">
        <v>50</v>
      </c>
      <c r="M15" s="9">
        <v>56</v>
      </c>
      <c r="N15" s="9">
        <v>48</v>
      </c>
      <c r="O15" s="9">
        <v>96</v>
      </c>
      <c r="P15" s="9">
        <v>67</v>
      </c>
      <c r="Q15" s="9">
        <v>87</v>
      </c>
      <c r="R15" s="9">
        <v>66</v>
      </c>
      <c r="S15" s="9">
        <v>84</v>
      </c>
      <c r="T15" s="9">
        <v>62</v>
      </c>
      <c r="U15" s="9">
        <v>63</v>
      </c>
      <c r="V15" s="9">
        <v>50</v>
      </c>
      <c r="W15" s="9">
        <v>50</v>
      </c>
      <c r="X15" s="9">
        <v>50</v>
      </c>
      <c r="Y15" s="9">
        <v>46</v>
      </c>
      <c r="AA15" s="30"/>
    </row>
    <row r="16" spans="1:30" ht="15.75" x14ac:dyDescent="0.25">
      <c r="A16" s="23" t="s">
        <v>7</v>
      </c>
      <c r="B16" s="14">
        <v>222</v>
      </c>
      <c r="C16" s="14">
        <v>228</v>
      </c>
      <c r="D16" s="14">
        <v>225</v>
      </c>
      <c r="E16" s="14">
        <v>211</v>
      </c>
      <c r="F16" s="14">
        <v>216</v>
      </c>
      <c r="G16" s="14">
        <v>208</v>
      </c>
      <c r="H16" s="14">
        <v>240</v>
      </c>
      <c r="I16" s="14">
        <v>227</v>
      </c>
      <c r="J16" s="14">
        <v>168</v>
      </c>
      <c r="K16" s="14">
        <v>254</v>
      </c>
      <c r="L16" s="14">
        <v>197</v>
      </c>
      <c r="M16" s="14">
        <v>190</v>
      </c>
      <c r="N16" s="14">
        <v>88</v>
      </c>
      <c r="O16" s="14">
        <v>75</v>
      </c>
      <c r="P16" s="14">
        <v>49</v>
      </c>
      <c r="Q16" s="14">
        <v>108</v>
      </c>
      <c r="R16" s="14">
        <v>74</v>
      </c>
      <c r="S16" s="14">
        <v>67</v>
      </c>
      <c r="T16" s="14">
        <f>T17+T18</f>
        <v>46</v>
      </c>
      <c r="U16" s="14">
        <v>31</v>
      </c>
      <c r="V16" s="14">
        <v>38</v>
      </c>
      <c r="W16" s="14">
        <v>52</v>
      </c>
      <c r="X16" s="14">
        <v>49</v>
      </c>
      <c r="Y16" s="14">
        <v>41</v>
      </c>
      <c r="AA16" s="30"/>
      <c r="AD16" s="30"/>
    </row>
    <row r="17" spans="1:30" x14ac:dyDescent="0.25">
      <c r="A17" s="26" t="s">
        <v>0</v>
      </c>
      <c r="B17" s="15">
        <v>97</v>
      </c>
      <c r="C17" s="15">
        <v>110</v>
      </c>
      <c r="D17" s="15">
        <v>101</v>
      </c>
      <c r="E17" s="15">
        <v>85</v>
      </c>
      <c r="F17" s="15">
        <v>104</v>
      </c>
      <c r="G17" s="15">
        <v>92</v>
      </c>
      <c r="H17" s="15">
        <v>102</v>
      </c>
      <c r="I17" s="15">
        <v>99</v>
      </c>
      <c r="J17" s="15">
        <v>78</v>
      </c>
      <c r="K17" s="15">
        <v>86</v>
      </c>
      <c r="L17" s="35">
        <v>96</v>
      </c>
      <c r="M17" s="35">
        <v>93</v>
      </c>
      <c r="N17" s="35">
        <v>41</v>
      </c>
      <c r="O17" s="35">
        <v>43</v>
      </c>
      <c r="P17" s="35">
        <v>25</v>
      </c>
      <c r="Q17" s="35">
        <v>62</v>
      </c>
      <c r="R17" s="35">
        <v>40</v>
      </c>
      <c r="S17" s="35">
        <v>31</v>
      </c>
      <c r="T17" s="35">
        <v>21</v>
      </c>
      <c r="U17" s="35">
        <v>14</v>
      </c>
      <c r="V17" s="35">
        <v>20</v>
      </c>
      <c r="W17" s="35">
        <v>27</v>
      </c>
      <c r="X17" s="35">
        <v>28</v>
      </c>
      <c r="Y17" s="35">
        <v>24</v>
      </c>
      <c r="AD17" s="30"/>
    </row>
    <row r="18" spans="1:30" ht="15.75" thickBot="1" x14ac:dyDescent="0.3">
      <c r="A18" s="21" t="s">
        <v>1</v>
      </c>
      <c r="B18" s="16">
        <v>125</v>
      </c>
      <c r="C18" s="16">
        <v>118</v>
      </c>
      <c r="D18" s="16">
        <v>124</v>
      </c>
      <c r="E18" s="16">
        <v>126</v>
      </c>
      <c r="F18" s="16">
        <v>112</v>
      </c>
      <c r="G18" s="16">
        <v>116</v>
      </c>
      <c r="H18" s="16">
        <v>138</v>
      </c>
      <c r="I18" s="16">
        <v>128</v>
      </c>
      <c r="J18" s="16">
        <v>90</v>
      </c>
      <c r="K18" s="16">
        <v>128</v>
      </c>
      <c r="L18" s="16">
        <v>101</v>
      </c>
      <c r="M18" s="16">
        <v>97</v>
      </c>
      <c r="N18" s="16">
        <v>47</v>
      </c>
      <c r="O18" s="16">
        <v>32</v>
      </c>
      <c r="P18" s="16">
        <v>24</v>
      </c>
      <c r="Q18" s="16">
        <v>46</v>
      </c>
      <c r="R18" s="16">
        <v>34</v>
      </c>
      <c r="S18" s="16">
        <v>36</v>
      </c>
      <c r="T18" s="16">
        <v>25</v>
      </c>
      <c r="U18" s="16">
        <v>17</v>
      </c>
      <c r="V18" s="16">
        <v>18</v>
      </c>
      <c r="W18" s="16">
        <v>25</v>
      </c>
      <c r="X18" s="16">
        <v>21</v>
      </c>
      <c r="Y18" s="16">
        <v>17</v>
      </c>
    </row>
    <row r="19" spans="1:30" x14ac:dyDescent="0.25">
      <c r="A19" s="25" t="s">
        <v>3</v>
      </c>
      <c r="B19" s="5">
        <v>56</v>
      </c>
      <c r="C19" s="34">
        <v>67</v>
      </c>
      <c r="D19" s="5">
        <v>51</v>
      </c>
      <c r="E19" s="5">
        <v>51</v>
      </c>
      <c r="F19" s="5">
        <v>59</v>
      </c>
      <c r="G19" s="5">
        <v>84</v>
      </c>
      <c r="H19" s="5">
        <v>93</v>
      </c>
      <c r="I19" s="5">
        <v>120</v>
      </c>
      <c r="J19" s="5">
        <v>82</v>
      </c>
      <c r="K19" s="5">
        <v>133</v>
      </c>
      <c r="L19" s="34">
        <v>85</v>
      </c>
      <c r="M19" s="34">
        <v>86</v>
      </c>
      <c r="N19" s="34">
        <v>42</v>
      </c>
      <c r="O19" s="34">
        <v>27</v>
      </c>
      <c r="P19" s="34">
        <v>27</v>
      </c>
      <c r="Q19" s="34">
        <v>48</v>
      </c>
      <c r="R19" s="34">
        <v>30</v>
      </c>
      <c r="S19" s="34">
        <v>24</v>
      </c>
      <c r="T19" s="34">
        <v>17</v>
      </c>
      <c r="U19" s="34">
        <v>15</v>
      </c>
      <c r="V19" s="34">
        <v>17</v>
      </c>
      <c r="W19" s="34">
        <v>17</v>
      </c>
      <c r="X19" s="34">
        <v>19</v>
      </c>
      <c r="Y19" s="34">
        <v>15</v>
      </c>
      <c r="AD19" s="30"/>
    </row>
    <row r="20" spans="1:30" x14ac:dyDescent="0.25">
      <c r="A20" s="20" t="s">
        <v>2</v>
      </c>
      <c r="B20" s="19">
        <v>5</v>
      </c>
      <c r="C20" s="19">
        <v>6</v>
      </c>
      <c r="D20" s="6">
        <v>5</v>
      </c>
      <c r="E20" s="6">
        <v>4</v>
      </c>
      <c r="F20" s="6">
        <v>6</v>
      </c>
      <c r="G20" s="6">
        <v>9</v>
      </c>
      <c r="H20" s="6">
        <v>13</v>
      </c>
      <c r="I20" s="6">
        <v>17</v>
      </c>
      <c r="J20" s="19">
        <v>12</v>
      </c>
      <c r="K20" s="6">
        <v>8</v>
      </c>
      <c r="L20" s="19">
        <v>9</v>
      </c>
      <c r="M20" s="19">
        <v>7</v>
      </c>
      <c r="N20" s="19">
        <v>2</v>
      </c>
      <c r="O20" s="27">
        <v>4</v>
      </c>
      <c r="P20" s="27">
        <v>1</v>
      </c>
      <c r="Q20" s="27">
        <v>4</v>
      </c>
      <c r="R20" s="27">
        <v>5</v>
      </c>
      <c r="S20" s="27">
        <v>1</v>
      </c>
      <c r="T20" s="27">
        <v>1</v>
      </c>
      <c r="U20" s="27">
        <v>2</v>
      </c>
      <c r="V20" s="27">
        <v>3</v>
      </c>
      <c r="W20" s="27">
        <v>3</v>
      </c>
      <c r="X20" s="27">
        <v>1</v>
      </c>
      <c r="Y20" s="27">
        <v>3</v>
      </c>
      <c r="AD20" s="30"/>
    </row>
    <row r="21" spans="1:30" x14ac:dyDescent="0.25">
      <c r="A21" s="20" t="s">
        <v>4</v>
      </c>
      <c r="B21" s="19">
        <v>16</v>
      </c>
      <c r="C21" s="19">
        <v>19</v>
      </c>
      <c r="D21" s="6">
        <v>16</v>
      </c>
      <c r="E21" s="19">
        <v>17</v>
      </c>
      <c r="F21" s="6">
        <v>15</v>
      </c>
      <c r="G21" s="6">
        <v>17</v>
      </c>
      <c r="H21" s="6">
        <v>16</v>
      </c>
      <c r="I21" s="6">
        <v>22</v>
      </c>
      <c r="J21" s="6">
        <v>17</v>
      </c>
      <c r="K21" s="6">
        <v>28</v>
      </c>
      <c r="L21" s="19">
        <v>19</v>
      </c>
      <c r="M21" s="19">
        <v>21</v>
      </c>
      <c r="N21" s="19">
        <v>9</v>
      </c>
      <c r="O21" s="27">
        <v>8</v>
      </c>
      <c r="P21" s="27">
        <v>5</v>
      </c>
      <c r="Q21" s="27">
        <v>12</v>
      </c>
      <c r="R21" s="27">
        <v>9</v>
      </c>
      <c r="S21" s="27">
        <v>9</v>
      </c>
      <c r="T21" s="27">
        <v>8</v>
      </c>
      <c r="U21" s="27">
        <v>5</v>
      </c>
      <c r="V21" s="27">
        <v>4</v>
      </c>
      <c r="W21" s="27">
        <v>7</v>
      </c>
      <c r="X21" s="27">
        <v>9</v>
      </c>
      <c r="Y21" s="27">
        <v>7</v>
      </c>
      <c r="AD21" s="30"/>
    </row>
    <row r="22" spans="1:30" x14ac:dyDescent="0.25">
      <c r="A22" s="29" t="s">
        <v>11</v>
      </c>
      <c r="B22" s="19">
        <v>0</v>
      </c>
      <c r="C22" s="19">
        <v>0</v>
      </c>
      <c r="D22" s="6">
        <v>0</v>
      </c>
      <c r="E22" s="6">
        <v>0</v>
      </c>
      <c r="F22" s="6">
        <v>0</v>
      </c>
      <c r="G22" s="6">
        <v>0</v>
      </c>
      <c r="H22" s="6">
        <v>0</v>
      </c>
      <c r="I22" s="6">
        <v>1</v>
      </c>
      <c r="J22" s="6">
        <v>0</v>
      </c>
      <c r="K22" s="6">
        <v>1</v>
      </c>
      <c r="L22" s="19">
        <v>1</v>
      </c>
      <c r="M22" s="19">
        <v>1</v>
      </c>
      <c r="N22" s="19" t="s">
        <v>9</v>
      </c>
      <c r="O22" s="27">
        <v>1</v>
      </c>
      <c r="P22" s="36" t="s">
        <v>9</v>
      </c>
      <c r="Q22" s="36" t="s">
        <v>9</v>
      </c>
      <c r="R22" s="36" t="s">
        <v>9</v>
      </c>
      <c r="S22" s="36" t="s">
        <v>9</v>
      </c>
      <c r="T22" s="36" t="s">
        <v>9</v>
      </c>
      <c r="U22" s="36" t="s">
        <v>9</v>
      </c>
      <c r="V22" s="36" t="s">
        <v>9</v>
      </c>
      <c r="W22" s="36" t="s">
        <v>9</v>
      </c>
      <c r="X22" s="36" t="s">
        <v>9</v>
      </c>
      <c r="Y22" s="36" t="s">
        <v>9</v>
      </c>
      <c r="AD22" s="30"/>
    </row>
    <row r="23" spans="1:30" x14ac:dyDescent="0.25">
      <c r="A23" s="22" t="s">
        <v>8</v>
      </c>
      <c r="B23" s="27" t="s">
        <v>9</v>
      </c>
      <c r="C23" s="27" t="s">
        <v>9</v>
      </c>
      <c r="D23" s="27" t="s">
        <v>9</v>
      </c>
      <c r="E23" s="27" t="s">
        <v>9</v>
      </c>
      <c r="F23" s="27" t="s">
        <v>9</v>
      </c>
      <c r="G23" s="27"/>
      <c r="H23" s="27" t="s">
        <v>9</v>
      </c>
      <c r="I23" s="27" t="s">
        <v>9</v>
      </c>
      <c r="J23" s="27" t="s">
        <v>9</v>
      </c>
      <c r="K23" s="17">
        <v>38</v>
      </c>
      <c r="L23" s="19">
        <v>35</v>
      </c>
      <c r="M23" s="19">
        <v>32</v>
      </c>
      <c r="N23" s="19">
        <v>15</v>
      </c>
      <c r="O23" s="27">
        <v>13</v>
      </c>
      <c r="P23" s="27">
        <v>8</v>
      </c>
      <c r="Q23" s="27">
        <v>17</v>
      </c>
      <c r="R23" s="27">
        <v>12</v>
      </c>
      <c r="S23" s="27">
        <v>15</v>
      </c>
      <c r="T23" s="27">
        <v>9</v>
      </c>
      <c r="U23" s="27">
        <v>3</v>
      </c>
      <c r="V23" s="27">
        <v>6</v>
      </c>
      <c r="W23" s="27">
        <v>15</v>
      </c>
      <c r="X23" s="27">
        <v>9</v>
      </c>
      <c r="Y23" s="27">
        <v>8</v>
      </c>
      <c r="AD23" s="30"/>
    </row>
    <row r="24" spans="1:30" s="13" customFormat="1" x14ac:dyDescent="0.25">
      <c r="A24" s="22" t="s">
        <v>12</v>
      </c>
      <c r="B24" s="27" t="s">
        <v>9</v>
      </c>
      <c r="C24" s="27" t="s">
        <v>9</v>
      </c>
      <c r="D24" s="27" t="s">
        <v>9</v>
      </c>
      <c r="E24" s="27" t="s">
        <v>9</v>
      </c>
      <c r="F24" s="27" t="s">
        <v>9</v>
      </c>
      <c r="G24" s="27"/>
      <c r="H24" s="27" t="s">
        <v>9</v>
      </c>
      <c r="I24" s="27" t="s">
        <v>9</v>
      </c>
      <c r="J24" s="27" t="s">
        <v>9</v>
      </c>
      <c r="K24" s="17">
        <v>2</v>
      </c>
      <c r="L24" s="17">
        <v>1</v>
      </c>
      <c r="M24" s="17">
        <v>8</v>
      </c>
      <c r="N24" s="19" t="s">
        <v>9</v>
      </c>
      <c r="O24" s="27">
        <v>3</v>
      </c>
      <c r="P24" s="27">
        <v>1</v>
      </c>
      <c r="Q24" s="27">
        <v>2</v>
      </c>
      <c r="R24" s="27">
        <v>1</v>
      </c>
      <c r="S24" s="27" t="s">
        <v>9</v>
      </c>
      <c r="T24" s="36" t="s">
        <v>9</v>
      </c>
      <c r="U24" s="36" t="s">
        <v>9</v>
      </c>
      <c r="V24" s="36" t="s">
        <v>9</v>
      </c>
      <c r="W24" s="36" t="s">
        <v>9</v>
      </c>
      <c r="X24" s="36" t="s">
        <v>9</v>
      </c>
      <c r="Y24" s="36" t="s">
        <v>9</v>
      </c>
      <c r="AD24" s="30"/>
    </row>
    <row r="25" spans="1:30" s="18" customFormat="1" x14ac:dyDescent="0.25">
      <c r="A25" s="37" t="s">
        <v>13</v>
      </c>
      <c r="B25" s="48">
        <v>52</v>
      </c>
      <c r="C25" s="48">
        <v>56</v>
      </c>
      <c r="D25" s="48">
        <v>45</v>
      </c>
      <c r="E25" s="48">
        <v>54</v>
      </c>
      <c r="F25" s="48">
        <v>52</v>
      </c>
      <c r="G25" s="48">
        <v>49</v>
      </c>
      <c r="H25" s="48">
        <v>51</v>
      </c>
      <c r="I25" s="48">
        <v>44</v>
      </c>
      <c r="J25" s="48">
        <v>32</v>
      </c>
      <c r="K25" s="48">
        <v>40</v>
      </c>
      <c r="L25" s="48">
        <v>36</v>
      </c>
      <c r="M25" s="48">
        <v>40</v>
      </c>
      <c r="N25" s="48">
        <v>15</v>
      </c>
      <c r="O25" s="48">
        <v>16</v>
      </c>
      <c r="P25" s="48">
        <v>9</v>
      </c>
      <c r="Q25" s="48">
        <v>19</v>
      </c>
      <c r="R25" s="48">
        <v>13</v>
      </c>
      <c r="S25" s="48">
        <v>15</v>
      </c>
      <c r="T25" s="48">
        <f>SUM(T23:T24)</f>
        <v>9</v>
      </c>
      <c r="U25" s="48">
        <f t="shared" ref="U25:Y25" si="1">SUM(U23:U24)</f>
        <v>3</v>
      </c>
      <c r="V25" s="48">
        <f t="shared" si="1"/>
        <v>6</v>
      </c>
      <c r="W25" s="48">
        <f t="shared" si="1"/>
        <v>15</v>
      </c>
      <c r="X25" s="48">
        <f t="shared" si="1"/>
        <v>9</v>
      </c>
      <c r="Y25" s="48">
        <f t="shared" si="1"/>
        <v>8</v>
      </c>
      <c r="AD25" s="30"/>
    </row>
    <row r="26" spans="1:30" x14ac:dyDescent="0.25">
      <c r="A26" s="24" t="s">
        <v>10</v>
      </c>
      <c r="B26" s="27" t="s">
        <v>9</v>
      </c>
      <c r="C26" s="27" t="s">
        <v>9</v>
      </c>
      <c r="D26" s="27" t="s">
        <v>9</v>
      </c>
      <c r="E26" s="27" t="s">
        <v>9</v>
      </c>
      <c r="F26" s="27" t="s">
        <v>9</v>
      </c>
      <c r="G26" s="27"/>
      <c r="H26" s="27" t="s">
        <v>9</v>
      </c>
      <c r="I26" s="27" t="s">
        <v>9</v>
      </c>
      <c r="J26" s="27" t="s">
        <v>9</v>
      </c>
      <c r="K26" s="19">
        <v>4</v>
      </c>
      <c r="L26" s="19">
        <v>7</v>
      </c>
      <c r="M26" s="19">
        <v>4</v>
      </c>
      <c r="N26" s="19">
        <v>2</v>
      </c>
      <c r="O26" s="27">
        <v>4</v>
      </c>
      <c r="P26" s="27">
        <v>2</v>
      </c>
      <c r="Q26" s="27">
        <v>5</v>
      </c>
      <c r="R26" s="27">
        <v>5</v>
      </c>
      <c r="S26" s="27">
        <v>4</v>
      </c>
      <c r="T26" s="27">
        <v>2</v>
      </c>
      <c r="U26" s="27">
        <v>1</v>
      </c>
      <c r="V26" s="27">
        <v>2</v>
      </c>
      <c r="W26" s="27">
        <v>4</v>
      </c>
      <c r="X26" s="27">
        <v>3</v>
      </c>
      <c r="Y26" s="27">
        <v>2</v>
      </c>
      <c r="AD26" s="30"/>
    </row>
    <row r="27" spans="1:30" x14ac:dyDescent="0.25">
      <c r="A27" s="20" t="s">
        <v>5</v>
      </c>
      <c r="B27" s="27" t="s">
        <v>9</v>
      </c>
      <c r="C27" s="27" t="s">
        <v>9</v>
      </c>
      <c r="D27" s="27" t="s">
        <v>9</v>
      </c>
      <c r="E27" s="27" t="s">
        <v>9</v>
      </c>
      <c r="F27" s="27" t="s">
        <v>9</v>
      </c>
      <c r="G27" s="27"/>
      <c r="H27" s="27" t="s">
        <v>9</v>
      </c>
      <c r="I27" s="19">
        <v>8</v>
      </c>
      <c r="J27" s="19">
        <v>6</v>
      </c>
      <c r="K27" s="19">
        <v>8</v>
      </c>
      <c r="L27" s="19">
        <v>8</v>
      </c>
      <c r="M27" s="19">
        <v>0</v>
      </c>
      <c r="N27" s="19">
        <v>2</v>
      </c>
      <c r="O27" s="27">
        <v>1</v>
      </c>
      <c r="P27" s="36" t="s">
        <v>9</v>
      </c>
      <c r="Q27" s="36" t="s">
        <v>9</v>
      </c>
      <c r="R27" s="27">
        <v>1</v>
      </c>
      <c r="S27" s="27">
        <v>1</v>
      </c>
      <c r="T27" s="27">
        <v>2</v>
      </c>
      <c r="U27" s="36" t="s">
        <v>9</v>
      </c>
      <c r="V27" s="36" t="s">
        <v>9</v>
      </c>
      <c r="W27" s="36" t="s">
        <v>9</v>
      </c>
      <c r="X27" s="27">
        <v>2</v>
      </c>
      <c r="Y27" s="36" t="s">
        <v>9</v>
      </c>
      <c r="AD27" s="30"/>
    </row>
    <row r="28" spans="1:30" ht="15.75" thickBot="1" x14ac:dyDescent="0.3">
      <c r="A28" s="29" t="s">
        <v>17</v>
      </c>
      <c r="B28" s="7">
        <v>93</v>
      </c>
      <c r="C28" s="7">
        <v>58</v>
      </c>
      <c r="D28" s="7">
        <v>108</v>
      </c>
      <c r="E28" s="7">
        <v>85</v>
      </c>
      <c r="F28" s="7">
        <v>84</v>
      </c>
      <c r="G28" s="7">
        <v>49</v>
      </c>
      <c r="H28" s="7">
        <v>67</v>
      </c>
      <c r="I28" s="7">
        <v>15</v>
      </c>
      <c r="J28" s="7">
        <v>19</v>
      </c>
      <c r="K28" s="7">
        <v>32</v>
      </c>
      <c r="L28" s="7">
        <v>32</v>
      </c>
      <c r="M28" s="7">
        <v>31</v>
      </c>
      <c r="N28" s="7">
        <v>16</v>
      </c>
      <c r="O28" s="7">
        <v>14</v>
      </c>
      <c r="P28" s="7">
        <v>5</v>
      </c>
      <c r="Q28" s="7">
        <v>20</v>
      </c>
      <c r="R28" s="7">
        <v>11</v>
      </c>
      <c r="S28" s="7">
        <v>13</v>
      </c>
      <c r="T28" s="7">
        <v>7</v>
      </c>
      <c r="U28" s="7">
        <v>5</v>
      </c>
      <c r="V28" s="7">
        <v>6</v>
      </c>
      <c r="W28" s="7">
        <v>6</v>
      </c>
      <c r="X28" s="7">
        <v>6</v>
      </c>
      <c r="Y28" s="7">
        <v>6</v>
      </c>
      <c r="AD28" s="30"/>
    </row>
    <row r="29" spans="1:30" x14ac:dyDescent="0.25">
      <c r="N29" s="1"/>
      <c r="Y29" s="30"/>
      <c r="Z29" s="30"/>
      <c r="AA29" s="30"/>
      <c r="AB29" s="30"/>
      <c r="AC29" s="30"/>
      <c r="AD29" s="30"/>
    </row>
    <row r="30" spans="1:30" x14ac:dyDescent="0.25">
      <c r="A30" s="31" t="s">
        <v>14</v>
      </c>
      <c r="B30" s="32"/>
      <c r="C30" s="33"/>
      <c r="D30" s="33"/>
      <c r="E30" s="33"/>
      <c r="F30" s="33"/>
      <c r="G30" s="33"/>
      <c r="H30" s="33"/>
      <c r="I30" s="30"/>
      <c r="J30" s="30"/>
      <c r="K30" s="30"/>
      <c r="N30" s="38"/>
      <c r="O30" s="3"/>
      <c r="P30" s="12"/>
      <c r="Q30" s="12"/>
      <c r="AB30" s="30"/>
    </row>
    <row r="31" spans="1:30" x14ac:dyDescent="0.25">
      <c r="A31" s="31" t="s">
        <v>15</v>
      </c>
      <c r="B31" s="32"/>
      <c r="C31" s="33"/>
      <c r="D31" s="33"/>
      <c r="E31" s="33"/>
      <c r="F31" s="33"/>
      <c r="G31" s="33"/>
      <c r="H31" s="33"/>
      <c r="I31" s="30"/>
      <c r="J31" s="30"/>
      <c r="K31" s="30"/>
      <c r="N31" s="3"/>
      <c r="O31" s="3"/>
      <c r="P31" s="12"/>
      <c r="Q31" s="12"/>
      <c r="R31" s="12"/>
    </row>
    <row r="32" spans="1:30" x14ac:dyDescent="0.25">
      <c r="A32" s="31" t="s">
        <v>16</v>
      </c>
      <c r="B32" s="30"/>
      <c r="C32" s="30"/>
      <c r="D32" s="30"/>
      <c r="E32" s="30"/>
      <c r="F32" s="30"/>
      <c r="G32" s="30"/>
      <c r="H32" s="30"/>
      <c r="I32" s="30"/>
      <c r="J32" s="30"/>
      <c r="K32" s="30"/>
      <c r="N32" s="3"/>
      <c r="O32" s="3"/>
      <c r="P32" s="12"/>
      <c r="Q32" s="12"/>
      <c r="R32" s="12"/>
    </row>
    <row r="33" spans="1:25" x14ac:dyDescent="0.25">
      <c r="A33" s="39" t="s">
        <v>18</v>
      </c>
      <c r="B33" s="11"/>
      <c r="D33" s="12"/>
      <c r="N33" s="3"/>
      <c r="O33" s="3"/>
      <c r="P33" s="12"/>
      <c r="Q33" s="12"/>
      <c r="R33" s="12"/>
    </row>
    <row r="34" spans="1:25" x14ac:dyDescent="0.25">
      <c r="A34" s="50" t="s">
        <v>21</v>
      </c>
      <c r="B34" s="30"/>
      <c r="D34" s="12"/>
      <c r="N34" s="3"/>
      <c r="O34" s="3"/>
      <c r="P34" s="12"/>
      <c r="Q34" s="12"/>
      <c r="R34" s="12"/>
    </row>
    <row r="35" spans="1:25" x14ac:dyDescent="0.25">
      <c r="A35" s="10"/>
      <c r="B35" s="11"/>
      <c r="D35" s="12"/>
      <c r="N35" s="3"/>
      <c r="O35" s="3"/>
      <c r="P35" s="12"/>
      <c r="Q35" s="12"/>
      <c r="R35" s="12"/>
    </row>
    <row r="36" spans="1:25" x14ac:dyDescent="0.25">
      <c r="A36" s="30"/>
      <c r="B36" s="4">
        <v>2001</v>
      </c>
      <c r="C36" s="4">
        <v>2002</v>
      </c>
      <c r="D36" s="4">
        <v>2003</v>
      </c>
      <c r="E36" s="4">
        <v>2004</v>
      </c>
      <c r="F36" s="4">
        <v>2005</v>
      </c>
      <c r="G36" s="4">
        <v>2006</v>
      </c>
      <c r="H36" s="4">
        <v>2007</v>
      </c>
      <c r="I36" s="4">
        <v>2008</v>
      </c>
      <c r="J36" s="4">
        <v>2009</v>
      </c>
      <c r="K36" s="4">
        <v>2010</v>
      </c>
      <c r="L36" s="4">
        <v>2011</v>
      </c>
      <c r="M36" s="4">
        <v>2012</v>
      </c>
      <c r="N36" s="4">
        <v>2013</v>
      </c>
      <c r="O36" s="4">
        <v>2014</v>
      </c>
      <c r="P36" s="4">
        <v>2015</v>
      </c>
      <c r="Q36" s="4">
        <v>2016</v>
      </c>
      <c r="R36" s="4">
        <v>2017</v>
      </c>
      <c r="S36" s="4">
        <v>2018</v>
      </c>
      <c r="T36" s="4">
        <v>2019</v>
      </c>
      <c r="U36" s="4">
        <v>2020</v>
      </c>
      <c r="V36" s="4">
        <v>2021</v>
      </c>
      <c r="W36" s="4">
        <v>2022</v>
      </c>
      <c r="X36" s="4">
        <v>2023</v>
      </c>
      <c r="Y36" s="4">
        <v>2024</v>
      </c>
    </row>
    <row r="37" spans="1:25" ht="15.75" x14ac:dyDescent="0.25">
      <c r="A37" s="23" t="s">
        <v>6</v>
      </c>
      <c r="B37" s="49">
        <f>B3</f>
        <v>625</v>
      </c>
      <c r="C37" s="49">
        <f t="shared" ref="C37:Y37" si="2">C3</f>
        <v>647</v>
      </c>
      <c r="D37" s="49">
        <f t="shared" si="2"/>
        <v>677</v>
      </c>
      <c r="E37" s="49">
        <f t="shared" si="2"/>
        <v>697</v>
      </c>
      <c r="F37" s="49">
        <f t="shared" si="2"/>
        <v>703</v>
      </c>
      <c r="G37" s="49">
        <f t="shared" si="2"/>
        <v>713</v>
      </c>
      <c r="H37" s="49">
        <f t="shared" si="2"/>
        <v>729</v>
      </c>
      <c r="I37" s="49">
        <f t="shared" si="2"/>
        <v>771</v>
      </c>
      <c r="J37" s="49">
        <f t="shared" si="2"/>
        <v>772</v>
      </c>
      <c r="K37" s="49">
        <f t="shared" si="2"/>
        <v>765</v>
      </c>
      <c r="L37" s="49">
        <f t="shared" si="2"/>
        <v>816</v>
      </c>
      <c r="M37" s="49">
        <f t="shared" si="2"/>
        <v>839</v>
      </c>
      <c r="N37" s="49">
        <f t="shared" si="2"/>
        <v>890</v>
      </c>
      <c r="O37" s="49">
        <f t="shared" si="2"/>
        <v>979</v>
      </c>
      <c r="P37" s="49">
        <f t="shared" si="2"/>
        <v>972</v>
      </c>
      <c r="Q37" s="49">
        <f t="shared" si="2"/>
        <v>975</v>
      </c>
      <c r="R37" s="49">
        <f t="shared" si="2"/>
        <v>963</v>
      </c>
      <c r="S37" s="49">
        <f t="shared" ref="S37:T37" si="3">S3</f>
        <v>969</v>
      </c>
      <c r="T37" s="49">
        <f t="shared" si="3"/>
        <v>962</v>
      </c>
      <c r="U37" s="49">
        <f t="shared" ref="U37:X37" si="4">U3</f>
        <v>870</v>
      </c>
      <c r="V37" s="49">
        <f t="shared" si="4"/>
        <v>890</v>
      </c>
      <c r="W37" s="49">
        <f t="shared" si="4"/>
        <v>928</v>
      </c>
      <c r="X37" s="49">
        <f t="shared" si="4"/>
        <v>959</v>
      </c>
      <c r="Y37" s="49">
        <f t="shared" si="2"/>
        <v>922</v>
      </c>
    </row>
    <row r="38" spans="1:25" x14ac:dyDescent="0.25">
      <c r="A38" s="26" t="s">
        <v>0</v>
      </c>
      <c r="B38" s="40">
        <f t="shared" ref="B38:C48" si="5">+B4/B$3</f>
        <v>0.43519999999999998</v>
      </c>
      <c r="C38" s="40">
        <f t="shared" si="5"/>
        <v>0.4420401854714065</v>
      </c>
      <c r="D38" s="40">
        <f t="shared" ref="D38:F38" si="6">+D4/D$3</f>
        <v>0.44313146233382572</v>
      </c>
      <c r="E38" s="40">
        <f t="shared" si="6"/>
        <v>0.43041606886657102</v>
      </c>
      <c r="F38" s="40">
        <f t="shared" si="6"/>
        <v>0.42532005689900426</v>
      </c>
      <c r="G38" s="40">
        <f t="shared" ref="G38:J38" si="7">+G4/G$3</f>
        <v>0.43478260869565216</v>
      </c>
      <c r="H38" s="40">
        <f t="shared" si="7"/>
        <v>0.44855967078189302</v>
      </c>
      <c r="I38" s="40">
        <f t="shared" si="7"/>
        <v>0.44098573281452658</v>
      </c>
      <c r="J38" s="40">
        <f t="shared" si="7"/>
        <v>0.43652849740932642</v>
      </c>
      <c r="K38" s="40">
        <f t="shared" ref="K38:R38" si="8">+K4/K$3</f>
        <v>0.43006535947712421</v>
      </c>
      <c r="L38" s="40">
        <f t="shared" si="8"/>
        <v>0.41421568627450983</v>
      </c>
      <c r="M38" s="40">
        <f t="shared" si="8"/>
        <v>0.41477949940405245</v>
      </c>
      <c r="N38" s="40">
        <f t="shared" si="8"/>
        <v>0.40224719101123596</v>
      </c>
      <c r="O38" s="40">
        <f t="shared" si="8"/>
        <v>0.39734422880490294</v>
      </c>
      <c r="P38" s="40">
        <f t="shared" si="8"/>
        <v>0.39094650205761317</v>
      </c>
      <c r="Q38" s="40">
        <f t="shared" si="8"/>
        <v>0.38871794871794874</v>
      </c>
      <c r="R38" s="40">
        <f t="shared" si="8"/>
        <v>0.39875389408099687</v>
      </c>
      <c r="S38" s="40">
        <f t="shared" ref="S38:Y38" si="9">+S4/S$3</f>
        <v>0.41073271413828688</v>
      </c>
      <c r="T38" s="40">
        <f t="shared" ref="T38:X38" si="10">+T4/T$3</f>
        <v>0.41164241164241167</v>
      </c>
      <c r="U38" s="40">
        <f t="shared" si="10"/>
        <v>0.39770114942528734</v>
      </c>
      <c r="V38" s="40">
        <f t="shared" si="10"/>
        <v>0.39662921348314606</v>
      </c>
      <c r="W38" s="40">
        <f t="shared" si="10"/>
        <v>0.41163793103448276</v>
      </c>
      <c r="X38" s="40">
        <f t="shared" si="10"/>
        <v>0.40563086548488009</v>
      </c>
      <c r="Y38" s="40">
        <f t="shared" si="9"/>
        <v>0.40238611713665945</v>
      </c>
    </row>
    <row r="39" spans="1:25" ht="15.75" thickBot="1" x14ac:dyDescent="0.3">
      <c r="A39" s="21" t="s">
        <v>1</v>
      </c>
      <c r="B39" s="41">
        <f t="shared" si="5"/>
        <v>0.56479999999999997</v>
      </c>
      <c r="C39" s="41">
        <f t="shared" si="5"/>
        <v>0.55795981452859356</v>
      </c>
      <c r="D39" s="41">
        <f t="shared" ref="D39:F39" si="11">+D5/D$3</f>
        <v>0.55686853766617428</v>
      </c>
      <c r="E39" s="41">
        <f t="shared" si="11"/>
        <v>0.56958393113342898</v>
      </c>
      <c r="F39" s="41">
        <f t="shared" si="11"/>
        <v>0.57467994310099568</v>
      </c>
      <c r="G39" s="41">
        <f t="shared" ref="G39:J39" si="12">+G5/G$3</f>
        <v>0.56521739130434778</v>
      </c>
      <c r="H39" s="41">
        <f t="shared" si="12"/>
        <v>0.55144032921810704</v>
      </c>
      <c r="I39" s="41">
        <f t="shared" si="12"/>
        <v>0.55901426718547342</v>
      </c>
      <c r="J39" s="41">
        <f t="shared" si="12"/>
        <v>0.56347150259067358</v>
      </c>
      <c r="K39" s="41">
        <f t="shared" ref="K39:R39" si="13">+K5/K$3</f>
        <v>0.56993464052287579</v>
      </c>
      <c r="L39" s="41">
        <f t="shared" si="13"/>
        <v>0.58578431372549022</v>
      </c>
      <c r="M39" s="41">
        <f t="shared" si="13"/>
        <v>0.58522050059594755</v>
      </c>
      <c r="N39" s="41">
        <f t="shared" si="13"/>
        <v>0.59775280898876404</v>
      </c>
      <c r="O39" s="41">
        <f t="shared" si="13"/>
        <v>0.60265577119509706</v>
      </c>
      <c r="P39" s="41">
        <f t="shared" si="13"/>
        <v>0.60905349794238683</v>
      </c>
      <c r="Q39" s="41">
        <f t="shared" si="13"/>
        <v>0.61128205128205126</v>
      </c>
      <c r="R39" s="41">
        <f t="shared" si="13"/>
        <v>0.60124610591900307</v>
      </c>
      <c r="S39" s="41">
        <f t="shared" ref="S39:Y39" si="14">+S5/S$3</f>
        <v>0.58926728586171306</v>
      </c>
      <c r="T39" s="41">
        <f t="shared" ref="T39:X39" si="15">+T5/T$3</f>
        <v>0.58835758835758833</v>
      </c>
      <c r="U39" s="41">
        <f t="shared" si="15"/>
        <v>0.60229885057471266</v>
      </c>
      <c r="V39" s="41">
        <f t="shared" si="15"/>
        <v>0.60337078651685394</v>
      </c>
      <c r="W39" s="41">
        <f t="shared" si="15"/>
        <v>0.58836206896551724</v>
      </c>
      <c r="X39" s="41">
        <f t="shared" si="15"/>
        <v>0.59436913451511997</v>
      </c>
      <c r="Y39" s="41">
        <f t="shared" si="14"/>
        <v>0.59761388286334061</v>
      </c>
    </row>
    <row r="40" spans="1:25" x14ac:dyDescent="0.25">
      <c r="A40" s="25" t="s">
        <v>3</v>
      </c>
      <c r="B40" s="42">
        <f t="shared" si="5"/>
        <v>0.65439999999999998</v>
      </c>
      <c r="C40" s="42">
        <f t="shared" si="5"/>
        <v>0.66924265842349306</v>
      </c>
      <c r="D40" s="42">
        <f t="shared" ref="D40:F40" si="16">+D6/D$3</f>
        <v>0.68537666174298373</v>
      </c>
      <c r="E40" s="42">
        <f t="shared" si="16"/>
        <v>0.63701578192252506</v>
      </c>
      <c r="F40" s="42">
        <f t="shared" si="16"/>
        <v>0.63584637268847799</v>
      </c>
      <c r="G40" s="42">
        <f t="shared" ref="G40:J40" si="17">+G6/G$3</f>
        <v>0.62272089761570826</v>
      </c>
      <c r="H40" s="42">
        <f t="shared" si="17"/>
        <v>0.61728395061728392</v>
      </c>
      <c r="I40" s="42">
        <f t="shared" si="17"/>
        <v>0.59014267185473412</v>
      </c>
      <c r="J40" s="42">
        <f t="shared" si="17"/>
        <v>0.59715025906735753</v>
      </c>
      <c r="K40" s="42">
        <f t="shared" ref="K40:R40" si="18">+K6/K$3</f>
        <v>0.56993464052287579</v>
      </c>
      <c r="L40" s="42">
        <f t="shared" si="18"/>
        <v>0.52941176470588236</v>
      </c>
      <c r="M40" s="42">
        <f t="shared" si="18"/>
        <v>0.5256257449344458</v>
      </c>
      <c r="N40" s="42">
        <f t="shared" si="18"/>
        <v>0.52584269662921346</v>
      </c>
      <c r="O40" s="42">
        <f t="shared" si="18"/>
        <v>0.4943820224719101</v>
      </c>
      <c r="P40" s="42">
        <f t="shared" si="18"/>
        <v>0.48765432098765432</v>
      </c>
      <c r="Q40" s="42">
        <f t="shared" si="18"/>
        <v>0.4605128205128205</v>
      </c>
      <c r="R40" s="42">
        <f t="shared" si="18"/>
        <v>0.44859813084112149</v>
      </c>
      <c r="S40" s="42">
        <f t="shared" ref="S40:Y40" si="19">+S6/S$3</f>
        <v>0.42311661506707948</v>
      </c>
      <c r="T40" s="42">
        <f t="shared" ref="T40:X40" si="20">+T6/T$3</f>
        <v>0.43139293139293139</v>
      </c>
      <c r="U40" s="42">
        <f t="shared" si="20"/>
        <v>0.41839080459770117</v>
      </c>
      <c r="V40" s="42">
        <f t="shared" si="20"/>
        <v>0.4101123595505618</v>
      </c>
      <c r="W40" s="42">
        <f t="shared" si="20"/>
        <v>0.40625</v>
      </c>
      <c r="X40" s="42">
        <f t="shared" si="20"/>
        <v>0.40875912408759124</v>
      </c>
      <c r="Y40" s="42">
        <f t="shared" si="19"/>
        <v>0.42299349240780909</v>
      </c>
    </row>
    <row r="41" spans="1:25" x14ac:dyDescent="0.25">
      <c r="A41" s="20" t="s">
        <v>2</v>
      </c>
      <c r="B41" s="43">
        <f t="shared" si="5"/>
        <v>6.88E-2</v>
      </c>
      <c r="C41" s="43">
        <f t="shared" si="5"/>
        <v>6.4914992272024727E-2</v>
      </c>
      <c r="D41" s="43">
        <f t="shared" ref="D41:F41" si="21">+D7/D$3</f>
        <v>6.0561299852289516E-2</v>
      </c>
      <c r="E41" s="43">
        <f t="shared" si="21"/>
        <v>6.3127690100430414E-2</v>
      </c>
      <c r="F41" s="43">
        <f t="shared" si="21"/>
        <v>6.4011379800853488E-2</v>
      </c>
      <c r="G41" s="43">
        <f t="shared" ref="G41:J41" si="22">+G7/G$3</f>
        <v>6.8723702664796632E-2</v>
      </c>
      <c r="H41" s="43">
        <f t="shared" si="22"/>
        <v>7.2702331961591218E-2</v>
      </c>
      <c r="I41" s="43">
        <f t="shared" si="22"/>
        <v>6.2256809338521402E-2</v>
      </c>
      <c r="J41" s="43">
        <f t="shared" si="22"/>
        <v>6.0880829015544043E-2</v>
      </c>
      <c r="K41" s="43">
        <f t="shared" ref="K41:R41" si="23">+K7/K$3</f>
        <v>6.1437908496732023E-2</v>
      </c>
      <c r="L41" s="43">
        <f t="shared" si="23"/>
        <v>5.6372549019607844E-2</v>
      </c>
      <c r="M41" s="43">
        <f t="shared" si="23"/>
        <v>5.4827175208581644E-2</v>
      </c>
      <c r="N41" s="43">
        <f t="shared" si="23"/>
        <v>5.5056179775280899E-2</v>
      </c>
      <c r="O41" s="43">
        <f t="shared" si="23"/>
        <v>5.0051072522982638E-2</v>
      </c>
      <c r="P41" s="43">
        <f t="shared" si="23"/>
        <v>6.3786008230452676E-2</v>
      </c>
      <c r="Q41" s="43">
        <f t="shared" si="23"/>
        <v>7.4871794871794878E-2</v>
      </c>
      <c r="R41" s="43">
        <f t="shared" si="23"/>
        <v>7.1651090342679122E-2</v>
      </c>
      <c r="S41" s="43">
        <f t="shared" ref="S41:Y41" si="24">+S7/S$3</f>
        <v>7.0175438596491224E-2</v>
      </c>
      <c r="T41" s="43">
        <f t="shared" ref="T41:X41" si="25">+T7/T$3</f>
        <v>6.6528066528066532E-2</v>
      </c>
      <c r="U41" s="43">
        <f t="shared" si="25"/>
        <v>6.8965517241379309E-2</v>
      </c>
      <c r="V41" s="43">
        <f t="shared" si="25"/>
        <v>7.415730337078652E-2</v>
      </c>
      <c r="W41" s="43">
        <f t="shared" si="25"/>
        <v>7.6508620689655166E-2</v>
      </c>
      <c r="X41" s="43">
        <f t="shared" si="25"/>
        <v>7.6120959332638169E-2</v>
      </c>
      <c r="Y41" s="43">
        <f t="shared" si="24"/>
        <v>7.0498915401301515E-2</v>
      </c>
    </row>
    <row r="42" spans="1:25" x14ac:dyDescent="0.25">
      <c r="A42" s="20" t="s">
        <v>4</v>
      </c>
      <c r="B42" s="43">
        <f t="shared" si="5"/>
        <v>7.0400000000000004E-2</v>
      </c>
      <c r="C42" s="43">
        <f t="shared" si="5"/>
        <v>6.8006182380216385E-2</v>
      </c>
      <c r="D42" s="43">
        <f t="shared" ref="D42:F42" si="26">+D8/D$3</f>
        <v>6.4992614475627764E-2</v>
      </c>
      <c r="E42" s="43">
        <f t="shared" si="26"/>
        <v>7.6040172166427542E-2</v>
      </c>
      <c r="F42" s="43">
        <f t="shared" si="26"/>
        <v>8.1081081081081086E-2</v>
      </c>
      <c r="G42" s="43">
        <f t="shared" ref="G42:J42" si="27">+G8/G$3</f>
        <v>7.4333800841514724E-2</v>
      </c>
      <c r="H42" s="43">
        <f t="shared" si="27"/>
        <v>8.0932784636488342E-2</v>
      </c>
      <c r="I42" s="43">
        <f t="shared" si="27"/>
        <v>0.10246433203631647</v>
      </c>
      <c r="J42" s="43">
        <f t="shared" si="27"/>
        <v>0.10362694300518134</v>
      </c>
      <c r="K42" s="43">
        <f t="shared" ref="K42:R42" si="28">+K8/K$3</f>
        <v>0.10065359477124183</v>
      </c>
      <c r="L42" s="43">
        <f t="shared" si="28"/>
        <v>0.1017156862745098</v>
      </c>
      <c r="M42" s="43">
        <f t="shared" si="28"/>
        <v>0.10965435041716329</v>
      </c>
      <c r="N42" s="43">
        <f t="shared" si="28"/>
        <v>0.11685393258426967</v>
      </c>
      <c r="O42" s="43">
        <f t="shared" si="28"/>
        <v>0.13176710929519919</v>
      </c>
      <c r="P42" s="43">
        <f t="shared" si="28"/>
        <v>0.14506172839506173</v>
      </c>
      <c r="Q42" s="43">
        <f t="shared" si="28"/>
        <v>0.14153846153846153</v>
      </c>
      <c r="R42" s="43">
        <f t="shared" si="28"/>
        <v>0.14745586708203531</v>
      </c>
      <c r="S42" s="43">
        <f t="shared" ref="S42:Y42" si="29">+S8/S$3</f>
        <v>0.16202270381836945</v>
      </c>
      <c r="T42" s="43">
        <f t="shared" ref="T42:X42" si="30">+T8/T$3</f>
        <v>0.16839916839916841</v>
      </c>
      <c r="U42" s="43">
        <f t="shared" si="30"/>
        <v>0.16206896551724137</v>
      </c>
      <c r="V42" s="43">
        <f t="shared" si="30"/>
        <v>0.1853932584269663</v>
      </c>
      <c r="W42" s="43">
        <f t="shared" si="30"/>
        <v>0.18642241379310345</v>
      </c>
      <c r="X42" s="43">
        <f t="shared" si="30"/>
        <v>0.18978102189781021</v>
      </c>
      <c r="Y42" s="43">
        <f t="shared" si="29"/>
        <v>0.18655097613882862</v>
      </c>
    </row>
    <row r="43" spans="1:25" x14ac:dyDescent="0.25">
      <c r="A43" s="29" t="s">
        <v>11</v>
      </c>
      <c r="B43" s="43">
        <f t="shared" si="5"/>
        <v>1.6000000000000001E-3</v>
      </c>
      <c r="C43" s="43">
        <f t="shared" si="5"/>
        <v>1.5455950540958269E-3</v>
      </c>
      <c r="D43" s="43">
        <f t="shared" ref="D43:F43" si="31">+D9/D$3</f>
        <v>1.4771048744460858E-3</v>
      </c>
      <c r="E43" s="43">
        <f t="shared" si="31"/>
        <v>2.8694404591104736E-3</v>
      </c>
      <c r="F43" s="43">
        <f t="shared" si="31"/>
        <v>2.8449502133712661E-3</v>
      </c>
      <c r="G43" s="43">
        <f t="shared" ref="G43:J43" si="32">+G9/G$3</f>
        <v>2.8050490883590462E-3</v>
      </c>
      <c r="H43" s="43">
        <f t="shared" si="32"/>
        <v>2.7434842249657062E-3</v>
      </c>
      <c r="I43" s="43">
        <f t="shared" si="32"/>
        <v>1.0376134889753566E-2</v>
      </c>
      <c r="J43" s="43">
        <f t="shared" si="32"/>
        <v>1.5544041450777202E-2</v>
      </c>
      <c r="K43" s="43">
        <f t="shared" ref="K43:R43" si="33">+K9/K$3</f>
        <v>9.1503267973856214E-3</v>
      </c>
      <c r="L43" s="43">
        <f t="shared" si="33"/>
        <v>4.9019607843137254E-3</v>
      </c>
      <c r="M43" s="43">
        <f t="shared" si="33"/>
        <v>2.3837902264600714E-3</v>
      </c>
      <c r="N43" s="43" t="s">
        <v>9</v>
      </c>
      <c r="O43" s="43">
        <f t="shared" si="33"/>
        <v>2.0429009193054137E-3</v>
      </c>
      <c r="P43" s="43">
        <f t="shared" si="33"/>
        <v>2.05761316872428E-3</v>
      </c>
      <c r="Q43" s="43">
        <f t="shared" si="33"/>
        <v>4.1025641025641026E-3</v>
      </c>
      <c r="R43" s="43">
        <f t="shared" si="33"/>
        <v>5.1921079958463139E-3</v>
      </c>
      <c r="S43" s="43">
        <f t="shared" ref="S43:Y43" si="34">+S9/S$3</f>
        <v>2.0639834881320948E-3</v>
      </c>
      <c r="T43" s="43">
        <f t="shared" ref="T43:X43" si="35">+T9/T$3</f>
        <v>1.0395010395010396E-3</v>
      </c>
      <c r="U43" s="43" t="s">
        <v>9</v>
      </c>
      <c r="V43" s="43">
        <f t="shared" si="35"/>
        <v>1.1235955056179776E-3</v>
      </c>
      <c r="W43" s="43">
        <f t="shared" si="35"/>
        <v>1.0775862068965517E-3</v>
      </c>
      <c r="X43" s="43">
        <f t="shared" si="35"/>
        <v>1.0427528675703858E-3</v>
      </c>
      <c r="Y43" s="43">
        <f t="shared" si="34"/>
        <v>1.0845986984815619E-3</v>
      </c>
    </row>
    <row r="44" spans="1:25" x14ac:dyDescent="0.25">
      <c r="A44" s="29" t="s">
        <v>8</v>
      </c>
      <c r="B44" s="27" t="s">
        <v>9</v>
      </c>
      <c r="C44" s="27" t="s">
        <v>9</v>
      </c>
      <c r="D44" s="27" t="s">
        <v>9</v>
      </c>
      <c r="E44" s="27" t="s">
        <v>9</v>
      </c>
      <c r="F44" s="27" t="s">
        <v>9</v>
      </c>
      <c r="G44" s="27" t="s">
        <v>9</v>
      </c>
      <c r="H44" s="27" t="s">
        <v>9</v>
      </c>
      <c r="I44" s="27" t="s">
        <v>9</v>
      </c>
      <c r="J44" s="27" t="s">
        <v>9</v>
      </c>
      <c r="K44" s="43">
        <f t="shared" ref="K44:R44" si="36">+K10/K$3</f>
        <v>0.20653594771241829</v>
      </c>
      <c r="L44" s="43">
        <f t="shared" si="36"/>
        <v>0.19117647058823528</v>
      </c>
      <c r="M44" s="43">
        <f t="shared" si="36"/>
        <v>0.1835518474374255</v>
      </c>
      <c r="N44" s="43">
        <f t="shared" si="36"/>
        <v>0.17303370786516853</v>
      </c>
      <c r="O44" s="43">
        <f t="shared" si="36"/>
        <v>0.17875383043922369</v>
      </c>
      <c r="P44" s="43">
        <f t="shared" si="36"/>
        <v>0.1831275720164609</v>
      </c>
      <c r="Q44" s="43">
        <f t="shared" si="36"/>
        <v>0.17025641025641025</v>
      </c>
      <c r="R44" s="43">
        <f t="shared" si="36"/>
        <v>0.19937694704049844</v>
      </c>
      <c r="S44" s="43">
        <f t="shared" ref="S44:Y44" si="37">+S10/S$3</f>
        <v>0.19298245614035087</v>
      </c>
      <c r="T44" s="43">
        <f t="shared" ref="T44:X44" si="38">+T10/T$3</f>
        <v>0.1995841995841996</v>
      </c>
      <c r="U44" s="43">
        <f t="shared" si="38"/>
        <v>0.20919540229885059</v>
      </c>
      <c r="V44" s="43">
        <f t="shared" si="38"/>
        <v>0.19887640449438201</v>
      </c>
      <c r="W44" s="43">
        <f t="shared" si="38"/>
        <v>0.19719827586206898</v>
      </c>
      <c r="X44" s="43">
        <f t="shared" si="38"/>
        <v>0.1991657977059437</v>
      </c>
      <c r="Y44" s="43">
        <f t="shared" si="37"/>
        <v>0.20390455531453361</v>
      </c>
    </row>
    <row r="45" spans="1:25" x14ac:dyDescent="0.25">
      <c r="A45" s="29" t="s">
        <v>12</v>
      </c>
      <c r="B45" s="27" t="s">
        <v>9</v>
      </c>
      <c r="C45" s="27" t="s">
        <v>9</v>
      </c>
      <c r="D45" s="27" t="s">
        <v>9</v>
      </c>
      <c r="E45" s="27" t="s">
        <v>9</v>
      </c>
      <c r="F45" s="27" t="s">
        <v>9</v>
      </c>
      <c r="G45" s="27" t="s">
        <v>9</v>
      </c>
      <c r="H45" s="27" t="s">
        <v>9</v>
      </c>
      <c r="I45" s="27" t="s">
        <v>9</v>
      </c>
      <c r="J45" s="27" t="s">
        <v>9</v>
      </c>
      <c r="K45" s="43">
        <f t="shared" ref="K45:R45" si="39">+K11/K$3</f>
        <v>7.8431372549019607E-3</v>
      </c>
      <c r="L45" s="43">
        <f t="shared" si="39"/>
        <v>4.9019607843137254E-3</v>
      </c>
      <c r="M45" s="43">
        <f t="shared" si="39"/>
        <v>2.3837902264600714E-3</v>
      </c>
      <c r="N45" s="43">
        <f t="shared" si="39"/>
        <v>3.3707865168539327E-3</v>
      </c>
      <c r="O45" s="43">
        <f t="shared" si="39"/>
        <v>5.1072522982635342E-3</v>
      </c>
      <c r="P45" s="43">
        <f t="shared" si="39"/>
        <v>4.11522633744856E-3</v>
      </c>
      <c r="Q45" s="43">
        <f t="shared" si="39"/>
        <v>6.1538461538461538E-3</v>
      </c>
      <c r="R45" s="43">
        <f t="shared" si="39"/>
        <v>6.2305295950155761E-3</v>
      </c>
      <c r="S45" s="43">
        <f t="shared" ref="S45:Y45" si="40">+S11/S$3</f>
        <v>7.2239422084623322E-3</v>
      </c>
      <c r="T45" s="43">
        <f t="shared" ref="T45:X45" si="41">+T11/T$3</f>
        <v>1.0395010395010396E-2</v>
      </c>
      <c r="U45" s="43">
        <f t="shared" si="41"/>
        <v>1.1494252873563218E-2</v>
      </c>
      <c r="V45" s="43">
        <f t="shared" si="41"/>
        <v>1.2359550561797753E-2</v>
      </c>
      <c r="W45" s="43">
        <f t="shared" si="41"/>
        <v>1.0775862068965518E-2</v>
      </c>
      <c r="X45" s="43">
        <f t="shared" si="41"/>
        <v>9.384775808133473E-3</v>
      </c>
      <c r="Y45" s="43">
        <f t="shared" si="40"/>
        <v>6.5075921908893707E-3</v>
      </c>
    </row>
    <row r="46" spans="1:25" x14ac:dyDescent="0.25">
      <c r="A46" s="37" t="s">
        <v>13</v>
      </c>
      <c r="B46" s="44">
        <f t="shared" si="5"/>
        <v>0.19839999999999999</v>
      </c>
      <c r="C46" s="44">
        <f t="shared" si="5"/>
        <v>0.19629057187017002</v>
      </c>
      <c r="D46" s="44">
        <f t="shared" ref="D46:F46" si="42">+D12/D$3</f>
        <v>0.17429837518463812</v>
      </c>
      <c r="E46" s="44">
        <f t="shared" si="42"/>
        <v>0.20803443328550933</v>
      </c>
      <c r="F46" s="44">
        <f t="shared" si="42"/>
        <v>0.20341394025604551</v>
      </c>
      <c r="G46" s="44">
        <f t="shared" ref="G46:R46" si="43">+G12/G$3</f>
        <v>0.21037868162692847</v>
      </c>
      <c r="H46" s="44">
        <f t="shared" si="43"/>
        <v>0.20987654320987653</v>
      </c>
      <c r="I46" s="44">
        <f t="shared" si="43"/>
        <v>0.22178988326848248</v>
      </c>
      <c r="J46" s="44">
        <f t="shared" si="43"/>
        <v>0.20984455958549222</v>
      </c>
      <c r="K46" s="44">
        <f t="shared" si="43"/>
        <v>0.21437908496732025</v>
      </c>
      <c r="L46" s="44">
        <f t="shared" si="43"/>
        <v>0.19607843137254902</v>
      </c>
      <c r="M46" s="44">
        <f t="shared" si="43"/>
        <v>0.18593563766388557</v>
      </c>
      <c r="N46" s="44">
        <f t="shared" si="43"/>
        <v>0.17640449438202246</v>
      </c>
      <c r="O46" s="44">
        <f t="shared" si="43"/>
        <v>0.18386108273748722</v>
      </c>
      <c r="P46" s="44">
        <f t="shared" si="43"/>
        <v>0.18724279835390947</v>
      </c>
      <c r="Q46" s="44">
        <f t="shared" si="43"/>
        <v>0.1764102564102564</v>
      </c>
      <c r="R46" s="44">
        <f t="shared" si="43"/>
        <v>0.20768431983385255</v>
      </c>
      <c r="S46" s="44">
        <f t="shared" ref="S46:Y46" si="44">+S12/S$3</f>
        <v>0.20020639834881321</v>
      </c>
      <c r="T46" s="44">
        <f t="shared" ref="T46:X46" si="45">+T12/T$3</f>
        <v>0.20997920997920999</v>
      </c>
      <c r="U46" s="44">
        <f t="shared" si="45"/>
        <v>0.22068965517241379</v>
      </c>
      <c r="V46" s="44">
        <f t="shared" si="45"/>
        <v>0.21123595505617979</v>
      </c>
      <c r="W46" s="44">
        <f t="shared" si="45"/>
        <v>0.20797413793103448</v>
      </c>
      <c r="X46" s="44">
        <f t="shared" si="45"/>
        <v>0.20855057351407716</v>
      </c>
      <c r="Y46" s="44">
        <f t="shared" si="44"/>
        <v>0.210412147505423</v>
      </c>
    </row>
    <row r="47" spans="1:25" x14ac:dyDescent="0.25">
      <c r="A47" s="29" t="s">
        <v>10</v>
      </c>
      <c r="B47" s="27" t="s">
        <v>9</v>
      </c>
      <c r="C47" s="27" t="s">
        <v>9</v>
      </c>
      <c r="D47" s="27" t="s">
        <v>9</v>
      </c>
      <c r="E47" s="27" t="s">
        <v>9</v>
      </c>
      <c r="F47" s="27" t="s">
        <v>9</v>
      </c>
      <c r="G47" s="27" t="s">
        <v>9</v>
      </c>
      <c r="H47" s="27" t="s">
        <v>9</v>
      </c>
      <c r="I47" s="27" t="s">
        <v>9</v>
      </c>
      <c r="J47" s="27" t="s">
        <v>9</v>
      </c>
      <c r="K47" s="43">
        <f t="shared" ref="K47:R47" si="46">+K13/K$3</f>
        <v>2.3529411764705882E-2</v>
      </c>
      <c r="L47" s="43">
        <f t="shared" si="46"/>
        <v>3.9215686274509803E-2</v>
      </c>
      <c r="M47" s="43">
        <f t="shared" si="46"/>
        <v>4.2908224076281289E-2</v>
      </c>
      <c r="N47" s="43">
        <f t="shared" si="46"/>
        <v>3.5955056179775284E-2</v>
      </c>
      <c r="O47" s="43">
        <f t="shared" si="46"/>
        <v>3.3707865168539325E-2</v>
      </c>
      <c r="P47" s="43">
        <f t="shared" si="46"/>
        <v>3.4979423868312758E-2</v>
      </c>
      <c r="Q47" s="43">
        <f t="shared" si="46"/>
        <v>4.205128205128205E-2</v>
      </c>
      <c r="R47" s="43">
        <f t="shared" si="46"/>
        <v>4.1536863966770511E-2</v>
      </c>
      <c r="S47" s="43">
        <f t="shared" ref="S47:Y47" si="47">+S13/S$3</f>
        <v>4.540763673890609E-2</v>
      </c>
      <c r="T47" s="43">
        <f t="shared" ref="T47:X47" si="48">+T13/T$3</f>
        <v>4.2619542619542622E-2</v>
      </c>
      <c r="U47" s="43">
        <f t="shared" si="48"/>
        <v>4.2528735632183907E-2</v>
      </c>
      <c r="V47" s="43">
        <f t="shared" si="48"/>
        <v>4.8314606741573035E-2</v>
      </c>
      <c r="W47" s="43">
        <f t="shared" si="48"/>
        <v>4.7413793103448273E-2</v>
      </c>
      <c r="X47" s="43">
        <f t="shared" si="48"/>
        <v>4.5881126173096975E-2</v>
      </c>
      <c r="Y47" s="43">
        <f t="shared" si="47"/>
        <v>4.3383947939262472E-2</v>
      </c>
    </row>
    <row r="48" spans="1:25" x14ac:dyDescent="0.25">
      <c r="A48" s="20" t="s">
        <v>5</v>
      </c>
      <c r="B48" s="43">
        <f t="shared" si="5"/>
        <v>6.4000000000000003E-3</v>
      </c>
      <c r="C48" s="43">
        <f t="shared" si="5"/>
        <v>0</v>
      </c>
      <c r="D48" s="43">
        <f t="shared" ref="D48:F48" si="49">+D14/D$3</f>
        <v>1.3293943870014771E-2</v>
      </c>
      <c r="E48" s="43">
        <f t="shared" si="49"/>
        <v>1.2912482065997131E-2</v>
      </c>
      <c r="F48" s="43">
        <f t="shared" si="49"/>
        <v>1.2802275960170697E-2</v>
      </c>
      <c r="G48" s="43">
        <f t="shared" ref="G48:R49" si="50">+G14/G$3</f>
        <v>1.5427769985974754E-2</v>
      </c>
      <c r="H48" s="43">
        <f t="shared" si="50"/>
        <v>1.5089163237311385E-2</v>
      </c>
      <c r="I48" s="43">
        <f t="shared" si="50"/>
        <v>1.2970168612191959E-2</v>
      </c>
      <c r="J48" s="43">
        <f t="shared" si="50"/>
        <v>1.2953367875647668E-2</v>
      </c>
      <c r="K48" s="43">
        <f t="shared" si="50"/>
        <v>2.0915032679738561E-2</v>
      </c>
      <c r="L48" s="43">
        <f t="shared" si="50"/>
        <v>1.5931372549019607E-2</v>
      </c>
      <c r="M48" s="43">
        <f t="shared" si="50"/>
        <v>1.3110846245530394E-2</v>
      </c>
      <c r="N48" s="43">
        <f t="shared" si="50"/>
        <v>3.5955056179775284E-2</v>
      </c>
      <c r="O48" s="43">
        <f t="shared" si="50"/>
        <v>6.1287027579162408E-3</v>
      </c>
      <c r="P48" s="43">
        <f t="shared" si="50"/>
        <v>1.0288065843621399E-2</v>
      </c>
      <c r="Q48" s="43">
        <f t="shared" si="50"/>
        <v>1.1282051282051283E-2</v>
      </c>
      <c r="R48" s="43">
        <f t="shared" si="50"/>
        <v>1.142263759086189E-2</v>
      </c>
      <c r="S48" s="43">
        <f t="shared" ref="S48:Y48" si="51">+S14/S$3</f>
        <v>1.0319917440660475E-2</v>
      </c>
      <c r="T48" s="43">
        <f t="shared" ref="T48:X48" si="52">+T14/T$3</f>
        <v>1.5592515592515593E-2</v>
      </c>
      <c r="U48" s="43">
        <f t="shared" si="52"/>
        <v>1.4942528735632184E-2</v>
      </c>
      <c r="V48" s="43">
        <f t="shared" si="52"/>
        <v>1.3483146067415731E-2</v>
      </c>
      <c r="W48" s="43">
        <f t="shared" si="52"/>
        <v>2.0474137931034482E-2</v>
      </c>
      <c r="X48" s="43">
        <f t="shared" si="52"/>
        <v>1.7726798748696558E-2</v>
      </c>
      <c r="Y48" s="43">
        <f t="shared" si="51"/>
        <v>1.5184381778741865E-2</v>
      </c>
    </row>
    <row r="49" spans="1:25" x14ac:dyDescent="0.25">
      <c r="A49" s="29" t="s">
        <v>17</v>
      </c>
      <c r="B49" s="43" t="s">
        <v>9</v>
      </c>
      <c r="C49" s="43" t="s">
        <v>9</v>
      </c>
      <c r="D49" s="43" t="s">
        <v>9</v>
      </c>
      <c r="E49" s="43" t="s">
        <v>9</v>
      </c>
      <c r="F49" s="43" t="s">
        <v>9</v>
      </c>
      <c r="G49" s="43">
        <f t="shared" si="50"/>
        <v>5.6100981767180924E-3</v>
      </c>
      <c r="H49" s="43">
        <f t="shared" si="50"/>
        <v>1.3717421124828531E-3</v>
      </c>
      <c r="I49" s="27" t="s">
        <v>9</v>
      </c>
      <c r="J49" s="43" t="s">
        <v>9</v>
      </c>
      <c r="K49" s="46" t="s">
        <v>9</v>
      </c>
      <c r="L49" s="46">
        <f t="shared" ref="L49:R49" si="53">+L15/L$3</f>
        <v>6.1274509803921566E-2</v>
      </c>
      <c r="M49" s="46">
        <f t="shared" si="53"/>
        <v>6.6746126340882006E-2</v>
      </c>
      <c r="N49" s="46">
        <f t="shared" si="53"/>
        <v>5.3932584269662923E-2</v>
      </c>
      <c r="O49" s="46">
        <f t="shared" si="53"/>
        <v>9.8059244126659853E-2</v>
      </c>
      <c r="P49" s="46">
        <f t="shared" si="53"/>
        <v>6.893004115226338E-2</v>
      </c>
      <c r="Q49" s="46">
        <f t="shared" si="53"/>
        <v>8.9230769230769225E-2</v>
      </c>
      <c r="R49" s="46">
        <f t="shared" si="53"/>
        <v>6.8535825545171333E-2</v>
      </c>
      <c r="S49" s="46">
        <f t="shared" ref="S49:Y49" si="54">+S15/S$3</f>
        <v>8.6687306501547989E-2</v>
      </c>
      <c r="T49" s="46">
        <f t="shared" ref="T49:X49" si="55">+T15/T$3</f>
        <v>6.4449064449064453E-2</v>
      </c>
      <c r="U49" s="46">
        <f t="shared" si="55"/>
        <v>7.2413793103448282E-2</v>
      </c>
      <c r="V49" s="46">
        <f t="shared" si="55"/>
        <v>5.6179775280898875E-2</v>
      </c>
      <c r="W49" s="46">
        <f t="shared" si="55"/>
        <v>5.3879310344827583E-2</v>
      </c>
      <c r="X49" s="46">
        <f t="shared" si="55"/>
        <v>5.213764337851929E-2</v>
      </c>
      <c r="Y49" s="46">
        <f t="shared" si="54"/>
        <v>4.9891540130151846E-2</v>
      </c>
    </row>
    <row r="50" spans="1:25" ht="15.75" x14ac:dyDescent="0.25">
      <c r="A50" s="23" t="s">
        <v>7</v>
      </c>
      <c r="B50" s="49">
        <f>B16</f>
        <v>222</v>
      </c>
      <c r="C50" s="49">
        <f t="shared" ref="C50:Y50" si="56">C16</f>
        <v>228</v>
      </c>
      <c r="D50" s="49">
        <f t="shared" si="56"/>
        <v>225</v>
      </c>
      <c r="E50" s="49">
        <f t="shared" si="56"/>
        <v>211</v>
      </c>
      <c r="F50" s="49">
        <f t="shared" si="56"/>
        <v>216</v>
      </c>
      <c r="G50" s="49">
        <f t="shared" si="56"/>
        <v>208</v>
      </c>
      <c r="H50" s="49">
        <f t="shared" si="56"/>
        <v>240</v>
      </c>
      <c r="I50" s="49">
        <f t="shared" si="56"/>
        <v>227</v>
      </c>
      <c r="J50" s="49">
        <f t="shared" si="56"/>
        <v>168</v>
      </c>
      <c r="K50" s="49">
        <f t="shared" si="56"/>
        <v>254</v>
      </c>
      <c r="L50" s="49">
        <f t="shared" si="56"/>
        <v>197</v>
      </c>
      <c r="M50" s="49">
        <f t="shared" si="56"/>
        <v>190</v>
      </c>
      <c r="N50" s="49">
        <f t="shared" si="56"/>
        <v>88</v>
      </c>
      <c r="O50" s="49">
        <f t="shared" si="56"/>
        <v>75</v>
      </c>
      <c r="P50" s="49">
        <f t="shared" si="56"/>
        <v>49</v>
      </c>
      <c r="Q50" s="49">
        <f t="shared" si="56"/>
        <v>108</v>
      </c>
      <c r="R50" s="49">
        <f t="shared" si="56"/>
        <v>74</v>
      </c>
      <c r="S50" s="49">
        <f t="shared" ref="S50:T50" si="57">S16</f>
        <v>67</v>
      </c>
      <c r="T50" s="49">
        <f t="shared" si="57"/>
        <v>46</v>
      </c>
      <c r="U50" s="49">
        <f t="shared" ref="U50:X50" si="58">U16</f>
        <v>31</v>
      </c>
      <c r="V50" s="49">
        <f t="shared" si="58"/>
        <v>38</v>
      </c>
      <c r="W50" s="49">
        <f t="shared" si="58"/>
        <v>52</v>
      </c>
      <c r="X50" s="49">
        <f t="shared" si="58"/>
        <v>49</v>
      </c>
      <c r="Y50" s="49">
        <f t="shared" si="56"/>
        <v>41</v>
      </c>
    </row>
    <row r="51" spans="1:25" x14ac:dyDescent="0.25">
      <c r="A51" s="26" t="s">
        <v>0</v>
      </c>
      <c r="B51" s="40">
        <f t="shared" ref="B51:C55" si="59">+B17/B$16</f>
        <v>0.43693693693693691</v>
      </c>
      <c r="C51" s="40">
        <f t="shared" si="59"/>
        <v>0.48245614035087719</v>
      </c>
      <c r="D51" s="40">
        <f t="shared" ref="D51:F51" si="60">+D17/D$16</f>
        <v>0.44888888888888889</v>
      </c>
      <c r="E51" s="40">
        <f t="shared" si="60"/>
        <v>0.40284360189573459</v>
      </c>
      <c r="F51" s="40">
        <f t="shared" si="60"/>
        <v>0.48148148148148145</v>
      </c>
      <c r="G51" s="40">
        <f t="shared" ref="G51:H51" si="61">+G17/G$16</f>
        <v>0.44230769230769229</v>
      </c>
      <c r="H51" s="40">
        <f t="shared" si="61"/>
        <v>0.42499999999999999</v>
      </c>
      <c r="I51" s="40">
        <f t="shared" ref="I51:R51" si="62">+I17/I$16</f>
        <v>0.43612334801762115</v>
      </c>
      <c r="J51" s="40">
        <f t="shared" si="62"/>
        <v>0.4642857142857143</v>
      </c>
      <c r="K51" s="40">
        <f t="shared" si="62"/>
        <v>0.33858267716535434</v>
      </c>
      <c r="L51" s="40">
        <f t="shared" si="62"/>
        <v>0.48730964467005078</v>
      </c>
      <c r="M51" s="40">
        <f t="shared" si="62"/>
        <v>0.48947368421052634</v>
      </c>
      <c r="N51" s="40">
        <f t="shared" si="62"/>
        <v>0.46590909090909088</v>
      </c>
      <c r="O51" s="40">
        <f t="shared" si="62"/>
        <v>0.57333333333333336</v>
      </c>
      <c r="P51" s="40">
        <f t="shared" si="62"/>
        <v>0.51020408163265307</v>
      </c>
      <c r="Q51" s="40">
        <f t="shared" si="62"/>
        <v>0.57407407407407407</v>
      </c>
      <c r="R51" s="40">
        <f t="shared" si="62"/>
        <v>0.54054054054054057</v>
      </c>
      <c r="S51" s="40">
        <f t="shared" ref="S51:Y51" si="63">+S17/S$16</f>
        <v>0.46268656716417911</v>
      </c>
      <c r="T51" s="40">
        <f t="shared" ref="T51:X51" si="64">+T17/T$16</f>
        <v>0.45652173913043476</v>
      </c>
      <c r="U51" s="40">
        <f t="shared" si="64"/>
        <v>0.45161290322580644</v>
      </c>
      <c r="V51" s="40">
        <f t="shared" si="64"/>
        <v>0.52631578947368418</v>
      </c>
      <c r="W51" s="40">
        <f t="shared" si="64"/>
        <v>0.51923076923076927</v>
      </c>
      <c r="X51" s="40">
        <f t="shared" si="64"/>
        <v>0.5714285714285714</v>
      </c>
      <c r="Y51" s="40">
        <f t="shared" si="63"/>
        <v>0.58536585365853655</v>
      </c>
    </row>
    <row r="52" spans="1:25" ht="15.75" thickBot="1" x14ac:dyDescent="0.3">
      <c r="A52" s="21" t="s">
        <v>1</v>
      </c>
      <c r="B52" s="41">
        <f t="shared" si="59"/>
        <v>0.56306306306306309</v>
      </c>
      <c r="C52" s="41">
        <f t="shared" si="59"/>
        <v>0.51754385964912286</v>
      </c>
      <c r="D52" s="41">
        <f t="shared" ref="D52:F52" si="65">+D18/D$16</f>
        <v>0.55111111111111111</v>
      </c>
      <c r="E52" s="41">
        <f t="shared" si="65"/>
        <v>0.59715639810426535</v>
      </c>
      <c r="F52" s="41">
        <f t="shared" si="65"/>
        <v>0.51851851851851849</v>
      </c>
      <c r="G52" s="41">
        <f t="shared" ref="G52:H52" si="66">+G18/G$16</f>
        <v>0.55769230769230771</v>
      </c>
      <c r="H52" s="41">
        <f t="shared" si="66"/>
        <v>0.57499999999999996</v>
      </c>
      <c r="I52" s="41">
        <f t="shared" ref="I52:R52" si="67">+I18/I$16</f>
        <v>0.56387665198237891</v>
      </c>
      <c r="J52" s="41">
        <f t="shared" si="67"/>
        <v>0.5357142857142857</v>
      </c>
      <c r="K52" s="41">
        <f t="shared" si="67"/>
        <v>0.50393700787401574</v>
      </c>
      <c r="L52" s="41">
        <f t="shared" si="67"/>
        <v>0.51269035532994922</v>
      </c>
      <c r="M52" s="41">
        <f t="shared" si="67"/>
        <v>0.51052631578947372</v>
      </c>
      <c r="N52" s="41">
        <f t="shared" si="67"/>
        <v>0.53409090909090906</v>
      </c>
      <c r="O52" s="41">
        <f t="shared" si="67"/>
        <v>0.42666666666666669</v>
      </c>
      <c r="P52" s="41">
        <f t="shared" si="67"/>
        <v>0.48979591836734693</v>
      </c>
      <c r="Q52" s="41">
        <f t="shared" si="67"/>
        <v>0.42592592592592593</v>
      </c>
      <c r="R52" s="41">
        <f t="shared" si="67"/>
        <v>0.45945945945945948</v>
      </c>
      <c r="S52" s="41">
        <f t="shared" ref="S52:Y52" si="68">+S18/S$16</f>
        <v>0.53731343283582089</v>
      </c>
      <c r="T52" s="41">
        <f t="shared" ref="T52:X52" si="69">+T18/T$16</f>
        <v>0.54347826086956519</v>
      </c>
      <c r="U52" s="41">
        <f t="shared" si="69"/>
        <v>0.54838709677419351</v>
      </c>
      <c r="V52" s="41">
        <f t="shared" si="69"/>
        <v>0.47368421052631576</v>
      </c>
      <c r="W52" s="41">
        <f t="shared" si="69"/>
        <v>0.48076923076923078</v>
      </c>
      <c r="X52" s="41">
        <f t="shared" si="69"/>
        <v>0.42857142857142855</v>
      </c>
      <c r="Y52" s="41">
        <f t="shared" si="68"/>
        <v>0.41463414634146339</v>
      </c>
    </row>
    <row r="53" spans="1:25" x14ac:dyDescent="0.25">
      <c r="A53" s="25" t="s">
        <v>3</v>
      </c>
      <c r="B53" s="42">
        <f t="shared" si="59"/>
        <v>0.25225225225225223</v>
      </c>
      <c r="C53" s="42">
        <f t="shared" si="59"/>
        <v>0.29385964912280704</v>
      </c>
      <c r="D53" s="42">
        <f t="shared" ref="D53:F53" si="70">+D19/D$16</f>
        <v>0.22666666666666666</v>
      </c>
      <c r="E53" s="42">
        <f t="shared" si="70"/>
        <v>0.24170616113744076</v>
      </c>
      <c r="F53" s="42">
        <f t="shared" si="70"/>
        <v>0.27314814814814814</v>
      </c>
      <c r="G53" s="42">
        <f t="shared" ref="G53:H53" si="71">+G19/G$16</f>
        <v>0.40384615384615385</v>
      </c>
      <c r="H53" s="42">
        <f t="shared" si="71"/>
        <v>0.38750000000000001</v>
      </c>
      <c r="I53" s="42">
        <f t="shared" ref="I53:R53" si="72">+I19/I$16</f>
        <v>0.52863436123348018</v>
      </c>
      <c r="J53" s="42">
        <f t="shared" si="72"/>
        <v>0.48809523809523808</v>
      </c>
      <c r="K53" s="42">
        <f t="shared" si="72"/>
        <v>0.52362204724409445</v>
      </c>
      <c r="L53" s="42">
        <f t="shared" si="72"/>
        <v>0.43147208121827413</v>
      </c>
      <c r="M53" s="42">
        <f t="shared" si="72"/>
        <v>0.45263157894736844</v>
      </c>
      <c r="N53" s="42">
        <f t="shared" si="72"/>
        <v>0.47727272727272729</v>
      </c>
      <c r="O53" s="42">
        <f t="shared" si="72"/>
        <v>0.36</v>
      </c>
      <c r="P53" s="42">
        <f t="shared" si="72"/>
        <v>0.55102040816326525</v>
      </c>
      <c r="Q53" s="42">
        <f t="shared" si="72"/>
        <v>0.44444444444444442</v>
      </c>
      <c r="R53" s="42">
        <f t="shared" si="72"/>
        <v>0.40540540540540543</v>
      </c>
      <c r="S53" s="42">
        <f t="shared" ref="S53:Y53" si="73">+S19/S$16</f>
        <v>0.35820895522388058</v>
      </c>
      <c r="T53" s="42">
        <f t="shared" ref="T53:X53" si="74">+T19/T$16</f>
        <v>0.36956521739130432</v>
      </c>
      <c r="U53" s="42">
        <f t="shared" si="74"/>
        <v>0.4838709677419355</v>
      </c>
      <c r="V53" s="42">
        <f t="shared" si="74"/>
        <v>0.44736842105263158</v>
      </c>
      <c r="W53" s="42">
        <f t="shared" si="74"/>
        <v>0.32692307692307693</v>
      </c>
      <c r="X53" s="42">
        <f t="shared" si="74"/>
        <v>0.38775510204081631</v>
      </c>
      <c r="Y53" s="42">
        <f t="shared" si="73"/>
        <v>0.36585365853658536</v>
      </c>
    </row>
    <row r="54" spans="1:25" x14ac:dyDescent="0.25">
      <c r="A54" s="20" t="s">
        <v>2</v>
      </c>
      <c r="B54" s="43">
        <f t="shared" si="59"/>
        <v>2.2522522522522521E-2</v>
      </c>
      <c r="C54" s="43">
        <f t="shared" si="59"/>
        <v>2.6315789473684209E-2</v>
      </c>
      <c r="D54" s="43">
        <f t="shared" ref="D54:F54" si="75">+D20/D$16</f>
        <v>2.2222222222222223E-2</v>
      </c>
      <c r="E54" s="43">
        <f t="shared" si="75"/>
        <v>1.8957345971563982E-2</v>
      </c>
      <c r="F54" s="43">
        <f t="shared" si="75"/>
        <v>2.7777777777777776E-2</v>
      </c>
      <c r="G54" s="43">
        <f t="shared" ref="G54:H54" si="76">+G20/G$16</f>
        <v>4.3269230769230768E-2</v>
      </c>
      <c r="H54" s="43">
        <f t="shared" si="76"/>
        <v>5.4166666666666669E-2</v>
      </c>
      <c r="I54" s="43">
        <f t="shared" ref="I54:R54" si="77">+I20/I$16</f>
        <v>7.4889867841409691E-2</v>
      </c>
      <c r="J54" s="43">
        <f t="shared" si="77"/>
        <v>7.1428571428571425E-2</v>
      </c>
      <c r="K54" s="43">
        <f t="shared" si="77"/>
        <v>3.1496062992125984E-2</v>
      </c>
      <c r="L54" s="43">
        <f t="shared" si="77"/>
        <v>4.5685279187817257E-2</v>
      </c>
      <c r="M54" s="43">
        <f t="shared" si="77"/>
        <v>3.6842105263157891E-2</v>
      </c>
      <c r="N54" s="43">
        <f t="shared" si="77"/>
        <v>2.2727272727272728E-2</v>
      </c>
      <c r="O54" s="43">
        <f t="shared" si="77"/>
        <v>5.3333333333333337E-2</v>
      </c>
      <c r="P54" s="43">
        <f t="shared" si="77"/>
        <v>2.0408163265306121E-2</v>
      </c>
      <c r="Q54" s="43">
        <f t="shared" si="77"/>
        <v>3.7037037037037035E-2</v>
      </c>
      <c r="R54" s="43">
        <f t="shared" si="77"/>
        <v>6.7567567567567571E-2</v>
      </c>
      <c r="S54" s="43">
        <f t="shared" ref="S54:Y54" si="78">+S20/S$16</f>
        <v>1.4925373134328358E-2</v>
      </c>
      <c r="T54" s="43">
        <f t="shared" ref="T54:X54" si="79">+T20/T$16</f>
        <v>2.1739130434782608E-2</v>
      </c>
      <c r="U54" s="43">
        <f t="shared" si="79"/>
        <v>6.4516129032258063E-2</v>
      </c>
      <c r="V54" s="43">
        <f t="shared" si="79"/>
        <v>7.8947368421052627E-2</v>
      </c>
      <c r="W54" s="43">
        <f t="shared" si="79"/>
        <v>5.7692307692307696E-2</v>
      </c>
      <c r="X54" s="43">
        <f t="shared" si="79"/>
        <v>2.0408163265306121E-2</v>
      </c>
      <c r="Y54" s="43">
        <f t="shared" si="78"/>
        <v>7.3170731707317069E-2</v>
      </c>
    </row>
    <row r="55" spans="1:25" x14ac:dyDescent="0.25">
      <c r="A55" s="20" t="s">
        <v>4</v>
      </c>
      <c r="B55" s="43">
        <f t="shared" si="59"/>
        <v>7.2072072072072071E-2</v>
      </c>
      <c r="C55" s="43">
        <f t="shared" si="59"/>
        <v>8.3333333333333329E-2</v>
      </c>
      <c r="D55" s="43">
        <f t="shared" ref="D55:F55" si="80">+D21/D$16</f>
        <v>7.1111111111111111E-2</v>
      </c>
      <c r="E55" s="43">
        <f t="shared" si="80"/>
        <v>8.0568720379146919E-2</v>
      </c>
      <c r="F55" s="43">
        <f t="shared" si="80"/>
        <v>6.9444444444444448E-2</v>
      </c>
      <c r="G55" s="43">
        <f t="shared" ref="G55:H55" si="81">+G21/G$16</f>
        <v>8.1730769230769232E-2</v>
      </c>
      <c r="H55" s="43">
        <f t="shared" si="81"/>
        <v>6.6666666666666666E-2</v>
      </c>
      <c r="I55" s="43">
        <f t="shared" ref="I55:R57" si="82">+I21/I$16</f>
        <v>9.6916299559471369E-2</v>
      </c>
      <c r="J55" s="43">
        <f t="shared" si="82"/>
        <v>0.10119047619047619</v>
      </c>
      <c r="K55" s="43">
        <f t="shared" si="82"/>
        <v>0.11023622047244094</v>
      </c>
      <c r="L55" s="43">
        <f t="shared" si="82"/>
        <v>9.6446700507614211E-2</v>
      </c>
      <c r="M55" s="43">
        <f t="shared" si="82"/>
        <v>0.11052631578947368</v>
      </c>
      <c r="N55" s="43">
        <f t="shared" si="82"/>
        <v>0.10227272727272728</v>
      </c>
      <c r="O55" s="43">
        <f t="shared" si="82"/>
        <v>0.10666666666666667</v>
      </c>
      <c r="P55" s="43">
        <f t="shared" si="82"/>
        <v>0.10204081632653061</v>
      </c>
      <c r="Q55" s="43">
        <f t="shared" si="82"/>
        <v>0.1111111111111111</v>
      </c>
      <c r="R55" s="43">
        <f t="shared" si="82"/>
        <v>0.12162162162162163</v>
      </c>
      <c r="S55" s="43">
        <f t="shared" ref="S55:Y55" si="83">+S21/S$16</f>
        <v>0.13432835820895522</v>
      </c>
      <c r="T55" s="43">
        <f t="shared" ref="T55:X55" si="84">+T21/T$16</f>
        <v>0.17391304347826086</v>
      </c>
      <c r="U55" s="43">
        <f t="shared" si="84"/>
        <v>0.16129032258064516</v>
      </c>
      <c r="V55" s="43">
        <f t="shared" si="84"/>
        <v>0.10526315789473684</v>
      </c>
      <c r="W55" s="43">
        <f t="shared" si="84"/>
        <v>0.13461538461538461</v>
      </c>
      <c r="X55" s="43">
        <f t="shared" si="84"/>
        <v>0.18367346938775511</v>
      </c>
      <c r="Y55" s="43">
        <f t="shared" si="83"/>
        <v>0.17073170731707318</v>
      </c>
    </row>
    <row r="56" spans="1:25" x14ac:dyDescent="0.25">
      <c r="A56" s="29" t="s">
        <v>11</v>
      </c>
      <c r="B56" s="27" t="s">
        <v>9</v>
      </c>
      <c r="C56" s="27" t="s">
        <v>9</v>
      </c>
      <c r="D56" s="27" t="s">
        <v>9</v>
      </c>
      <c r="E56" s="27" t="s">
        <v>9</v>
      </c>
      <c r="F56" s="27" t="s">
        <v>9</v>
      </c>
      <c r="G56" s="27" t="s">
        <v>9</v>
      </c>
      <c r="H56" s="27" t="s">
        <v>9</v>
      </c>
      <c r="I56" s="43">
        <f t="shared" si="82"/>
        <v>4.4052863436123352E-3</v>
      </c>
      <c r="J56" s="27" t="s">
        <v>9</v>
      </c>
      <c r="K56" s="27" t="s">
        <v>9</v>
      </c>
      <c r="L56" s="27" t="s">
        <v>9</v>
      </c>
      <c r="M56" s="27" t="s">
        <v>9</v>
      </c>
      <c r="N56" s="27" t="s">
        <v>9</v>
      </c>
      <c r="O56" s="27" t="s">
        <v>9</v>
      </c>
      <c r="P56" s="36" t="s">
        <v>9</v>
      </c>
      <c r="Q56" s="36" t="s">
        <v>9</v>
      </c>
      <c r="R56" s="36" t="s">
        <v>9</v>
      </c>
      <c r="S56" s="36" t="s">
        <v>9</v>
      </c>
      <c r="T56" s="36" t="s">
        <v>9</v>
      </c>
      <c r="U56" s="36" t="s">
        <v>9</v>
      </c>
      <c r="V56" s="36" t="s">
        <v>9</v>
      </c>
      <c r="W56" s="36" t="s">
        <v>9</v>
      </c>
      <c r="X56" s="36" t="s">
        <v>9</v>
      </c>
      <c r="Y56" s="36" t="s">
        <v>9</v>
      </c>
    </row>
    <row r="57" spans="1:25" x14ac:dyDescent="0.25">
      <c r="A57" s="29" t="s">
        <v>8</v>
      </c>
      <c r="B57" s="27" t="s">
        <v>9</v>
      </c>
      <c r="C57" s="27" t="s">
        <v>9</v>
      </c>
      <c r="D57" s="27" t="s">
        <v>9</v>
      </c>
      <c r="E57" s="27" t="s">
        <v>9</v>
      </c>
      <c r="F57" s="27" t="s">
        <v>9</v>
      </c>
      <c r="G57" s="27" t="s">
        <v>9</v>
      </c>
      <c r="H57" s="27" t="s">
        <v>9</v>
      </c>
      <c r="I57" s="27" t="s">
        <v>9</v>
      </c>
      <c r="J57" s="27" t="s">
        <v>9</v>
      </c>
      <c r="K57" s="43">
        <f t="shared" ref="K57:M57" si="85">+K23/K$16</f>
        <v>0.14960629921259844</v>
      </c>
      <c r="L57" s="43">
        <f t="shared" si="85"/>
        <v>0.17766497461928935</v>
      </c>
      <c r="M57" s="43">
        <f t="shared" si="85"/>
        <v>0.16842105263157894</v>
      </c>
      <c r="N57" s="43">
        <f t="shared" si="82"/>
        <v>0.17045454545454544</v>
      </c>
      <c r="O57" s="43">
        <f t="shared" ref="O57:R57" si="86">+O23/O$16</f>
        <v>0.17333333333333334</v>
      </c>
      <c r="P57" s="43">
        <f t="shared" si="86"/>
        <v>0.16326530612244897</v>
      </c>
      <c r="Q57" s="43">
        <f t="shared" si="86"/>
        <v>0.15740740740740741</v>
      </c>
      <c r="R57" s="43">
        <f t="shared" si="86"/>
        <v>0.16216216216216217</v>
      </c>
      <c r="S57" s="43">
        <f t="shared" ref="S57:Y57" si="87">+S23/S$16</f>
        <v>0.22388059701492538</v>
      </c>
      <c r="T57" s="43">
        <f t="shared" ref="T57:X57" si="88">+T23/T$16</f>
        <v>0.19565217391304349</v>
      </c>
      <c r="U57" s="43">
        <f t="shared" si="88"/>
        <v>9.6774193548387094E-2</v>
      </c>
      <c r="V57" s="43">
        <f t="shared" si="88"/>
        <v>0.15789473684210525</v>
      </c>
      <c r="W57" s="43">
        <f t="shared" si="88"/>
        <v>0.28846153846153844</v>
      </c>
      <c r="X57" s="43">
        <f t="shared" si="88"/>
        <v>0.18367346938775511</v>
      </c>
      <c r="Y57" s="43">
        <f t="shared" si="87"/>
        <v>0.1951219512195122</v>
      </c>
    </row>
    <row r="58" spans="1:25" x14ac:dyDescent="0.25">
      <c r="A58" s="29" t="s">
        <v>12</v>
      </c>
      <c r="B58" s="27" t="s">
        <v>9</v>
      </c>
      <c r="C58" s="27" t="s">
        <v>9</v>
      </c>
      <c r="D58" s="27" t="s">
        <v>9</v>
      </c>
      <c r="E58" s="27" t="s">
        <v>9</v>
      </c>
      <c r="F58" s="27" t="s">
        <v>9</v>
      </c>
      <c r="G58" s="27" t="s">
        <v>9</v>
      </c>
      <c r="H58" s="27" t="s">
        <v>9</v>
      </c>
      <c r="I58" s="27" t="s">
        <v>9</v>
      </c>
      <c r="J58" s="27" t="s">
        <v>9</v>
      </c>
      <c r="K58" s="43">
        <f t="shared" ref="K58:M58" si="89">+K24/K$16</f>
        <v>7.874015748031496E-3</v>
      </c>
      <c r="L58" s="43">
        <f t="shared" si="89"/>
        <v>5.076142131979695E-3</v>
      </c>
      <c r="M58" s="43">
        <f t="shared" si="89"/>
        <v>4.2105263157894736E-2</v>
      </c>
      <c r="N58" s="27" t="s">
        <v>9</v>
      </c>
      <c r="O58" s="43">
        <f t="shared" ref="O58:Q58" si="90">+O24/O$16</f>
        <v>0.04</v>
      </c>
      <c r="P58" s="43">
        <f t="shared" si="90"/>
        <v>2.0408163265306121E-2</v>
      </c>
      <c r="Q58" s="43">
        <f t="shared" si="90"/>
        <v>1.8518518518518517E-2</v>
      </c>
      <c r="R58" s="43" t="s">
        <v>9</v>
      </c>
      <c r="S58" s="43" t="s">
        <v>9</v>
      </c>
      <c r="T58" s="43" t="s">
        <v>9</v>
      </c>
      <c r="U58" s="43" t="s">
        <v>9</v>
      </c>
      <c r="V58" s="43" t="s">
        <v>9</v>
      </c>
      <c r="W58" s="43" t="s">
        <v>9</v>
      </c>
      <c r="X58" s="43" t="s">
        <v>9</v>
      </c>
      <c r="Y58" s="43" t="s">
        <v>9</v>
      </c>
    </row>
    <row r="59" spans="1:25" x14ac:dyDescent="0.25">
      <c r="A59" s="37" t="s">
        <v>13</v>
      </c>
      <c r="B59" s="44">
        <f t="shared" ref="B59:H59" si="91">+B25/B$16</f>
        <v>0.23423423423423423</v>
      </c>
      <c r="C59" s="44">
        <f t="shared" si="91"/>
        <v>0.24561403508771928</v>
      </c>
      <c r="D59" s="44">
        <f t="shared" si="91"/>
        <v>0.2</v>
      </c>
      <c r="E59" s="44">
        <f t="shared" si="91"/>
        <v>0.25592417061611372</v>
      </c>
      <c r="F59" s="44">
        <f t="shared" si="91"/>
        <v>0.24074074074074073</v>
      </c>
      <c r="G59" s="44">
        <f t="shared" si="91"/>
        <v>0.23557692307692307</v>
      </c>
      <c r="H59" s="44">
        <f t="shared" si="91"/>
        <v>0.21249999999999999</v>
      </c>
      <c r="I59" s="44">
        <f t="shared" ref="I59:R59" si="92">+I25/I$16</f>
        <v>0.19383259911894274</v>
      </c>
      <c r="J59" s="44">
        <f t="shared" si="92"/>
        <v>0.19047619047619047</v>
      </c>
      <c r="K59" s="44">
        <f t="shared" si="92"/>
        <v>0.15748031496062992</v>
      </c>
      <c r="L59" s="44">
        <f t="shared" si="92"/>
        <v>0.18274111675126903</v>
      </c>
      <c r="M59" s="44">
        <f t="shared" si="92"/>
        <v>0.21052631578947367</v>
      </c>
      <c r="N59" s="44">
        <f t="shared" si="92"/>
        <v>0.17045454545454544</v>
      </c>
      <c r="O59" s="44">
        <f t="shared" si="92"/>
        <v>0.21333333333333335</v>
      </c>
      <c r="P59" s="44">
        <f t="shared" si="92"/>
        <v>0.18367346938775511</v>
      </c>
      <c r="Q59" s="44">
        <f t="shared" si="92"/>
        <v>0.17592592592592593</v>
      </c>
      <c r="R59" s="44">
        <f t="shared" si="92"/>
        <v>0.17567567567567569</v>
      </c>
      <c r="S59" s="44">
        <f t="shared" ref="S59:Y59" si="93">+S25/S$16</f>
        <v>0.22388059701492538</v>
      </c>
      <c r="T59" s="44">
        <f t="shared" ref="T59:X59" si="94">+T25/T$16</f>
        <v>0.19565217391304349</v>
      </c>
      <c r="U59" s="44">
        <f t="shared" si="94"/>
        <v>9.6774193548387094E-2</v>
      </c>
      <c r="V59" s="44">
        <f t="shared" si="94"/>
        <v>0.15789473684210525</v>
      </c>
      <c r="W59" s="44">
        <f t="shared" si="94"/>
        <v>0.28846153846153844</v>
      </c>
      <c r="X59" s="44">
        <f t="shared" si="94"/>
        <v>0.18367346938775511</v>
      </c>
      <c r="Y59" s="44">
        <f t="shared" si="93"/>
        <v>0.1951219512195122</v>
      </c>
    </row>
    <row r="60" spans="1:25" x14ac:dyDescent="0.25">
      <c r="A60" s="29" t="s">
        <v>10</v>
      </c>
      <c r="B60" s="27" t="s">
        <v>9</v>
      </c>
      <c r="C60" s="27" t="s">
        <v>9</v>
      </c>
      <c r="D60" s="27" t="s">
        <v>9</v>
      </c>
      <c r="E60" s="27" t="s">
        <v>9</v>
      </c>
      <c r="F60" s="27" t="s">
        <v>9</v>
      </c>
      <c r="G60" s="27" t="s">
        <v>9</v>
      </c>
      <c r="H60" s="27" t="s">
        <v>9</v>
      </c>
      <c r="I60" s="27" t="s">
        <v>9</v>
      </c>
      <c r="J60" s="27" t="s">
        <v>9</v>
      </c>
      <c r="K60" s="43">
        <f t="shared" ref="K60:R60" si="95">+K26/K$16</f>
        <v>1.5748031496062992E-2</v>
      </c>
      <c r="L60" s="43">
        <f t="shared" si="95"/>
        <v>3.553299492385787E-2</v>
      </c>
      <c r="M60" s="43">
        <f t="shared" si="95"/>
        <v>2.1052631578947368E-2</v>
      </c>
      <c r="N60" s="43">
        <f t="shared" si="95"/>
        <v>2.2727272727272728E-2</v>
      </c>
      <c r="O60" s="43">
        <f t="shared" si="95"/>
        <v>5.3333333333333337E-2</v>
      </c>
      <c r="P60" s="43">
        <f t="shared" si="95"/>
        <v>4.0816326530612242E-2</v>
      </c>
      <c r="Q60" s="43">
        <f t="shared" si="95"/>
        <v>4.6296296296296294E-2</v>
      </c>
      <c r="R60" s="43">
        <f t="shared" si="95"/>
        <v>6.7567567567567571E-2</v>
      </c>
      <c r="S60" s="43">
        <f t="shared" ref="S60:Y60" si="96">+S26/S$16</f>
        <v>5.9701492537313432E-2</v>
      </c>
      <c r="T60" s="43">
        <f t="shared" ref="T60:X60" si="97">+T26/T$16</f>
        <v>4.3478260869565216E-2</v>
      </c>
      <c r="U60" s="43">
        <f t="shared" si="97"/>
        <v>3.2258064516129031E-2</v>
      </c>
      <c r="V60" s="43">
        <f t="shared" si="97"/>
        <v>5.2631578947368418E-2</v>
      </c>
      <c r="W60" s="43">
        <f t="shared" si="97"/>
        <v>7.6923076923076927E-2</v>
      </c>
      <c r="X60" s="43">
        <f t="shared" si="97"/>
        <v>6.1224489795918366E-2</v>
      </c>
      <c r="Y60" s="43">
        <f t="shared" si="96"/>
        <v>4.878048780487805E-2</v>
      </c>
    </row>
    <row r="61" spans="1:25" x14ac:dyDescent="0.25">
      <c r="A61" s="20" t="s">
        <v>5</v>
      </c>
      <c r="B61" s="27" t="s">
        <v>9</v>
      </c>
      <c r="C61" s="27" t="s">
        <v>9</v>
      </c>
      <c r="D61" s="27" t="s">
        <v>9</v>
      </c>
      <c r="E61" s="27" t="s">
        <v>9</v>
      </c>
      <c r="F61" s="27" t="s">
        <v>9</v>
      </c>
      <c r="G61" s="27" t="s">
        <v>9</v>
      </c>
      <c r="H61" s="27" t="s">
        <v>9</v>
      </c>
      <c r="I61" s="43">
        <f t="shared" ref="I61:K61" si="98">+I27/I$16</f>
        <v>3.5242290748898682E-2</v>
      </c>
      <c r="J61" s="43">
        <f t="shared" si="98"/>
        <v>3.5714285714285712E-2</v>
      </c>
      <c r="K61" s="43">
        <f t="shared" si="98"/>
        <v>3.1496062992125984E-2</v>
      </c>
      <c r="L61" s="43">
        <f t="shared" ref="L61:O61" si="99">+L27/L$16</f>
        <v>4.060913705583756E-2</v>
      </c>
      <c r="M61" s="43">
        <f t="shared" si="99"/>
        <v>0</v>
      </c>
      <c r="N61" s="43">
        <f t="shared" si="99"/>
        <v>2.2727272727272728E-2</v>
      </c>
      <c r="O61" s="43">
        <f t="shared" si="99"/>
        <v>1.3333333333333334E-2</v>
      </c>
      <c r="P61" s="36" t="s">
        <v>9</v>
      </c>
      <c r="Q61" s="36" t="s">
        <v>9</v>
      </c>
      <c r="R61" s="43">
        <f t="shared" ref="L61:R62" si="100">+R27/R$16</f>
        <v>1.3513513513513514E-2</v>
      </c>
      <c r="S61" s="43">
        <f t="shared" ref="S61:Y61" si="101">+S27/S$16</f>
        <v>1.4925373134328358E-2</v>
      </c>
      <c r="T61" s="43">
        <f t="shared" ref="T61:X61" si="102">+T27/T$16</f>
        <v>4.3478260869565216E-2</v>
      </c>
      <c r="U61" s="36" t="s">
        <v>9</v>
      </c>
      <c r="V61" s="36" t="s">
        <v>9</v>
      </c>
      <c r="W61" s="36" t="s">
        <v>9</v>
      </c>
      <c r="X61" s="43">
        <f t="shared" si="102"/>
        <v>4.0816326530612242E-2</v>
      </c>
      <c r="Y61" s="36" t="s">
        <v>9</v>
      </c>
    </row>
    <row r="62" spans="1:25" ht="15.75" thickBot="1" x14ac:dyDescent="0.3">
      <c r="A62" s="29" t="s">
        <v>17</v>
      </c>
      <c r="B62" s="45">
        <f t="shared" ref="B62:H62" si="103">+B28/B$16</f>
        <v>0.41891891891891891</v>
      </c>
      <c r="C62" s="45">
        <f t="shared" si="103"/>
        <v>0.25438596491228072</v>
      </c>
      <c r="D62" s="45">
        <f t="shared" si="103"/>
        <v>0.48</v>
      </c>
      <c r="E62" s="45">
        <f t="shared" si="103"/>
        <v>0.40284360189573459</v>
      </c>
      <c r="F62" s="45">
        <f t="shared" si="103"/>
        <v>0.3888888888888889</v>
      </c>
      <c r="G62" s="45">
        <f t="shared" si="103"/>
        <v>0.23557692307692307</v>
      </c>
      <c r="H62" s="45">
        <f t="shared" si="103"/>
        <v>0.27916666666666667</v>
      </c>
      <c r="I62" s="45">
        <f t="shared" ref="I62:K62" si="104">+I28/I$16</f>
        <v>6.6079295154185022E-2</v>
      </c>
      <c r="J62" s="45">
        <f t="shared" si="104"/>
        <v>0.1130952380952381</v>
      </c>
      <c r="K62" s="45">
        <f t="shared" si="104"/>
        <v>0.12598425196850394</v>
      </c>
      <c r="L62" s="45">
        <f t="shared" si="100"/>
        <v>0.16243654822335024</v>
      </c>
      <c r="M62" s="45">
        <f t="shared" si="100"/>
        <v>0.16315789473684211</v>
      </c>
      <c r="N62" s="45">
        <f t="shared" si="100"/>
        <v>0.18181818181818182</v>
      </c>
      <c r="O62" s="45">
        <f t="shared" si="100"/>
        <v>0.18666666666666668</v>
      </c>
      <c r="P62" s="45">
        <f t="shared" si="100"/>
        <v>0.10204081632653061</v>
      </c>
      <c r="Q62" s="45">
        <f t="shared" si="100"/>
        <v>0.18518518518518517</v>
      </c>
      <c r="R62" s="45">
        <f t="shared" si="100"/>
        <v>0.14864864864864866</v>
      </c>
      <c r="S62" s="45">
        <f t="shared" ref="S62:Y62" si="105">+S28/S$16</f>
        <v>0.19402985074626866</v>
      </c>
      <c r="T62" s="45">
        <f t="shared" ref="T62:X62" si="106">+T28/T$16</f>
        <v>0.15217391304347827</v>
      </c>
      <c r="U62" s="45">
        <f t="shared" si="106"/>
        <v>0.16129032258064516</v>
      </c>
      <c r="V62" s="45">
        <f t="shared" si="106"/>
        <v>0.15789473684210525</v>
      </c>
      <c r="W62" s="45">
        <f t="shared" si="106"/>
        <v>0.11538461538461539</v>
      </c>
      <c r="X62" s="45">
        <f t="shared" si="106"/>
        <v>0.12244897959183673</v>
      </c>
      <c r="Y62" s="45">
        <f t="shared" si="105"/>
        <v>0.14634146341463414</v>
      </c>
    </row>
    <row r="64" spans="1:25" x14ac:dyDescent="0.25">
      <c r="N64" s="51"/>
    </row>
  </sheetData>
  <mergeCells count="1">
    <mergeCell ref="C1:N1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upup</vt:lpstr>
    </vt:vector>
  </TitlesOfParts>
  <Company>University of San Francisco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lydon</dc:creator>
  <cp:lastModifiedBy>Nathan Cain</cp:lastModifiedBy>
  <dcterms:created xsi:type="dcterms:W3CDTF">2014-04-25T00:54:37Z</dcterms:created>
  <dcterms:modified xsi:type="dcterms:W3CDTF">2025-08-01T02:40:08Z</dcterms:modified>
</cp:coreProperties>
</file>